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ielingsdorf\AppData\Local\Microsoft\Windows\INetCache\Content.Outlook\P8G7F175\"/>
    </mc:Choice>
  </mc:AlternateContent>
  <bookViews>
    <workbookView xWindow="0" yWindow="0" windowWidth="28800" windowHeight="12435"/>
  </bookViews>
  <sheets>
    <sheet name="Theater" sheetId="1" r:id="rId1"/>
    <sheet name="Tanz" sheetId="2" r:id="rId2"/>
    <sheet name="Biku" sheetId="5" r:id="rId3"/>
    <sheet name="Literatur" sheetId="6" r:id="rId4"/>
    <sheet name="Film" sheetId="3" r:id="rId5"/>
    <sheet name="Pop" sheetId="4" r:id="rId6"/>
    <sheet name="Musik" sheetId="7" r:id="rId7"/>
    <sheet name="Kulturelle Teil" sheetId="8" r:id="rId8"/>
    <sheet name="Spartenüber Struktur" sheetId="9" r:id="rId9"/>
  </sheets>
  <definedNames>
    <definedName name="_xlnm.Print_Area" localSheetId="0">Theater!$A$1:$D$117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4" i="4" l="1"/>
  <c r="C57" i="4"/>
  <c r="D10" i="3" l="1"/>
  <c r="C75" i="2" l="1"/>
  <c r="C108" i="1"/>
  <c r="C119" i="4" l="1"/>
  <c r="C111" i="4"/>
  <c r="C100" i="4"/>
  <c r="C89" i="4"/>
  <c r="C39" i="4"/>
  <c r="C70" i="8" l="1"/>
  <c r="C50" i="8" l="1"/>
  <c r="C63" i="8"/>
  <c r="C73" i="3"/>
  <c r="C32" i="5"/>
  <c r="C24" i="5"/>
  <c r="C14" i="6"/>
  <c r="C46" i="2" l="1"/>
  <c r="C94" i="7" l="1"/>
  <c r="C85" i="7"/>
  <c r="C77" i="7"/>
  <c r="C10" i="8" l="1"/>
  <c r="C25" i="2" l="1"/>
  <c r="C12" i="2"/>
  <c r="C128" i="7"/>
  <c r="C11" i="9" l="1"/>
  <c r="C21" i="9"/>
  <c r="C28" i="9"/>
  <c r="C34" i="9"/>
  <c r="C44" i="9"/>
  <c r="C46" i="9" l="1"/>
  <c r="C48" i="9" s="1"/>
  <c r="C134" i="7"/>
  <c r="C33" i="8" l="1"/>
  <c r="C90" i="8"/>
  <c r="C80" i="8" l="1"/>
  <c r="C75" i="8"/>
  <c r="C92" i="8" l="1"/>
  <c r="C94" i="8" l="1"/>
  <c r="C123" i="7"/>
  <c r="C100" i="7"/>
  <c r="C13" i="7"/>
  <c r="C137" i="7" l="1"/>
  <c r="C139" i="7" s="1"/>
  <c r="C44" i="6" l="1"/>
  <c r="C36" i="6"/>
  <c r="C30" i="6"/>
  <c r="C22" i="6"/>
  <c r="C6" i="6"/>
  <c r="C46" i="6" l="1"/>
  <c r="C48" i="6" l="1"/>
  <c r="C81" i="5" l="1"/>
  <c r="C105" i="5"/>
  <c r="C17" i="5"/>
  <c r="C18" i="5" s="1"/>
  <c r="C97" i="5"/>
  <c r="C98" i="5" s="1"/>
  <c r="C93" i="5"/>
  <c r="C71" i="5"/>
  <c r="C66" i="5"/>
  <c r="C12" i="5"/>
  <c r="C107" i="5" l="1"/>
  <c r="C109" i="5"/>
  <c r="C94" i="4" l="1"/>
  <c r="C121" i="4" s="1"/>
  <c r="C123" i="4" s="1"/>
  <c r="C8" i="4"/>
  <c r="C52" i="3" l="1"/>
  <c r="C58" i="3"/>
  <c r="C68" i="3" l="1"/>
  <c r="C63" i="3"/>
  <c r="C75" i="3" l="1"/>
  <c r="C77" i="3" l="1"/>
  <c r="C57" i="2"/>
  <c r="C52" i="2"/>
  <c r="C63" i="2"/>
  <c r="C70" i="2"/>
  <c r="C73" i="2" l="1"/>
  <c r="C80" i="1" l="1"/>
  <c r="C18" i="1"/>
  <c r="C91" i="1"/>
  <c r="C104" i="1" l="1"/>
  <c r="C99" i="1" l="1"/>
  <c r="C53" i="1" l="1"/>
  <c r="C43" i="1"/>
  <c r="C72" i="1" l="1"/>
  <c r="C86" i="1"/>
  <c r="C31" i="1"/>
  <c r="C106" i="1" l="1"/>
</calcChain>
</file>

<file path=xl/sharedStrings.xml><?xml version="1.0" encoding="utf-8"?>
<sst xmlns="http://schemas.openxmlformats.org/spreadsheetml/2006/main" count="1235" uniqueCount="899">
  <si>
    <t>Institutionelle Förderung</t>
  </si>
  <si>
    <t>Geförderte Einrichtung</t>
  </si>
  <si>
    <t>Förderung</t>
  </si>
  <si>
    <t>Angie Hiesl Produktion</t>
  </si>
  <si>
    <t>c.t.201 Freies Theater Köln e.V.</t>
  </si>
  <si>
    <t>Orangerie - Theater im Volksgarten e.V.</t>
  </si>
  <si>
    <t>Theater der Keller e.V.</t>
  </si>
  <si>
    <t>Geförderte Initiative</t>
  </si>
  <si>
    <t>Projekt</t>
  </si>
  <si>
    <t>SK Stiftung Kultur der Sparkasse KölnBonn</t>
  </si>
  <si>
    <t>Mietkostenzuschuss</t>
  </si>
  <si>
    <t>Theater Tiefrot e.V.</t>
  </si>
  <si>
    <t>Mehrjährige Projektförderung 2019 -2022</t>
  </si>
  <si>
    <t>ANALOGTHEATER</t>
  </si>
  <si>
    <t>A.TONAL.THEATER</t>
  </si>
  <si>
    <t>Futur3</t>
  </si>
  <si>
    <t>pulk fiktion GbR</t>
  </si>
  <si>
    <t>subbotnik</t>
  </si>
  <si>
    <t>Svetlana Fourer Ensemble GbR</t>
  </si>
  <si>
    <t>WEHR51</t>
  </si>
  <si>
    <t>Festival Spielarten Landeszuschuss</t>
  </si>
  <si>
    <t>Gastspielförderung Theater</t>
  </si>
  <si>
    <t>Gesamtsumme Projekte</t>
  </si>
  <si>
    <t>Theater 2021</t>
  </si>
  <si>
    <t>Projektförderung Theaterproduktionen</t>
  </si>
  <si>
    <t>Marga bleibt wach</t>
  </si>
  <si>
    <t>satelita Musikverlag</t>
  </si>
  <si>
    <t xml:space="preserve">Engel&amp;Esel-Produktionen GbR </t>
  </si>
  <si>
    <t>AUFBRUCH INS EIS</t>
  </si>
  <si>
    <t>Shame you WHAT!?</t>
  </si>
  <si>
    <t>ROSSUMS UNIVERSAL ROBOTS</t>
  </si>
  <si>
    <t xml:space="preserve">Spiegelberg GbR </t>
  </si>
  <si>
    <t>Herr der Fliegen</t>
  </si>
  <si>
    <t>Osteingang</t>
  </si>
  <si>
    <t>Die sieben Gehenkten</t>
  </si>
  <si>
    <t>DIPHTHONG GbR</t>
  </si>
  <si>
    <t>Akademietheater e.V.</t>
  </si>
  <si>
    <t xml:space="preserve">atelier mobile </t>
  </si>
  <si>
    <t>Polar Publik e.V.</t>
  </si>
  <si>
    <t>The Soul of the Zeit</t>
  </si>
  <si>
    <t xml:space="preserve">"ERINNERUNG" nach "Ein paar Jahre mehr oder weniger" von Aldo Nicolaj </t>
  </si>
  <si>
    <t>Kaspar from abroad</t>
  </si>
  <si>
    <t>fragments-starlink-medusa</t>
  </si>
  <si>
    <t>Gift. Eine Ehegeschichte</t>
  </si>
  <si>
    <t>MONDPHASEN nach Sam Shepard</t>
  </si>
  <si>
    <t>Angels Aerials</t>
  </si>
  <si>
    <t>disdance project</t>
  </si>
  <si>
    <t>SPOTNIK intermediale Künste e. V.</t>
  </si>
  <si>
    <t>ich im wunderland</t>
  </si>
  <si>
    <t>Die Odyssee nach Homer</t>
  </si>
  <si>
    <t>Störfall</t>
  </si>
  <si>
    <t>Coronabedingte Aufstockung "Eden": filmische Umsetzung</t>
  </si>
  <si>
    <t>Betrieb im Dreisprung - eine Recherche</t>
  </si>
  <si>
    <t>Vorbereitungskosten "MIDAS"</t>
  </si>
  <si>
    <t xml:space="preserve">movingtheatre.de GbR </t>
  </si>
  <si>
    <t>Mrosek, Tim</t>
  </si>
  <si>
    <t>AUF-BRÜCHE I und II (LENZ &amp; BACHMANN)</t>
  </si>
  <si>
    <t>Welt-Theater Köln</t>
  </si>
  <si>
    <t>Wiederaufnahme "Ewig Leben"</t>
  </si>
  <si>
    <t>Wow-Festival Digitale Gastspielreise</t>
  </si>
  <si>
    <t>Studio Trafique</t>
  </si>
  <si>
    <t>flausen+Bundeskongress #3 Durchführungskosten 2021</t>
  </si>
  <si>
    <t>QULTOR Erweiterung</t>
  </si>
  <si>
    <t xml:space="preserve">Mietkostenzuschuss </t>
  </si>
  <si>
    <t xml:space="preserve">Theaterblackbox Köln </t>
  </si>
  <si>
    <t xml:space="preserve">THE BEAUTIFUL MINDS e.V. </t>
  </si>
  <si>
    <t xml:space="preserve">Drama Köln e.V. </t>
  </si>
  <si>
    <t>Bedorf, Oliver</t>
  </si>
  <si>
    <t>Wegner, Daniel</t>
  </si>
  <si>
    <t>LET'S SING ANOTHER SONG - PROTEST!</t>
  </si>
  <si>
    <t>Kersten, Nicole</t>
  </si>
  <si>
    <t>Niewöhner, Carla</t>
  </si>
  <si>
    <t>Coop05</t>
  </si>
  <si>
    <t>Lucas, Andrea</t>
  </si>
  <si>
    <t>Rudat, Saskia</t>
  </si>
  <si>
    <t>Freies Werkstatt Theater Köln e.V.</t>
  </si>
  <si>
    <t>Abspielförderung/Wiederaufnahme Theater</t>
  </si>
  <si>
    <t>Cassiopeia Theater</t>
  </si>
  <si>
    <t>Volksbühne am Rudolfplatz gGmbH</t>
  </si>
  <si>
    <t>Metropol Theater Köln e.V.</t>
  </si>
  <si>
    <t>Stadtrevue Verlag GmbH</t>
  </si>
  <si>
    <t>Solarvogel e.V.</t>
  </si>
  <si>
    <t>Le Grande 49.9 - Liberté Motorisée</t>
  </si>
  <si>
    <t>Comedia Colonia Theater gGmbH</t>
  </si>
  <si>
    <t>afro Topia e.V. / africologneFESTIVAL</t>
  </si>
  <si>
    <t>CASAMAX Theater e.V.</t>
  </si>
  <si>
    <t>Freihandelszone - ensemblenetzwerk Köln e.V.</t>
  </si>
  <si>
    <t>Junge Theatergemeinde Köln 
(Theatergemeinde - Gesellschaft "Christ und Kultur" e.V.)</t>
  </si>
  <si>
    <t>Kölner Künstler:innen Theater GbR</t>
  </si>
  <si>
    <t>Theater im Bauturm e.V.</t>
  </si>
  <si>
    <t>Horizont Theater e.V.</t>
  </si>
  <si>
    <t xml:space="preserve">Kabarett-Theater Klüngelpütz e.V. </t>
  </si>
  <si>
    <t>Sa Cova Musik.Theater.Unterhaltung
Roland Kulik GmbH</t>
  </si>
  <si>
    <t>Toxic- Fluchtversuche aus einer totalitären Abhängigkeit</t>
  </si>
  <si>
    <t>Bauer, Bernhard</t>
  </si>
  <si>
    <r>
      <t>Ohne Worte - ein Buchstabenkrimi</t>
    </r>
    <r>
      <rPr>
        <strike/>
        <sz val="11"/>
        <color rgb="FFFF0000"/>
        <rFont val="Arial"/>
        <family val="2"/>
      </rPr>
      <t xml:space="preserve"> </t>
    </r>
  </si>
  <si>
    <t xml:space="preserve">Dieses Obskure Objekt </t>
  </si>
  <si>
    <t xml:space="preserve">SPOTNIK intermediale Künste e.V. </t>
  </si>
  <si>
    <t xml:space="preserve">PEST vs. ROBOT </t>
  </si>
  <si>
    <t xml:space="preserve">Der Kreis </t>
  </si>
  <si>
    <t xml:space="preserve">Bus Ride to Novi Mars </t>
  </si>
  <si>
    <r>
      <t>Paradeiser Productions</t>
    </r>
    <r>
      <rPr>
        <sz val="11"/>
        <rFont val="Arial"/>
        <family val="2"/>
      </rPr>
      <t xml:space="preserve"> </t>
    </r>
  </si>
  <si>
    <t xml:space="preserve">Theater TKO </t>
  </si>
  <si>
    <t>Herkunft</t>
  </si>
  <si>
    <t>Dreckstück</t>
  </si>
  <si>
    <t>Vorbereitungskosten "Ich bin Eurydike"</t>
  </si>
  <si>
    <t>Trafique/Sir Gabriel Dellmann e.V.</t>
  </si>
  <si>
    <t>Trafique/ Sir Gabriel Dellmann e.V.</t>
  </si>
  <si>
    <r>
      <t>Theater im Bauturm</t>
    </r>
    <r>
      <rPr>
        <sz val="11"/>
        <rFont val="Arial"/>
        <family val="2"/>
      </rPr>
      <t xml:space="preserve"> e.V.</t>
    </r>
  </si>
  <si>
    <t>Werk- und rechercheorientierte Vorhaben</t>
  </si>
  <si>
    <t xml:space="preserve">west-off </t>
  </si>
  <si>
    <t xml:space="preserve">Kölner Theaterpreis </t>
  </si>
  <si>
    <t xml:space="preserve">Westwind </t>
  </si>
  <si>
    <t>Tanz 2021</t>
  </si>
  <si>
    <t>Barnes Crossing e.V.</t>
  </si>
  <si>
    <t>Deutsches Tanzarchiv Köln / SK Stiftung Kultur der Sparkasse KölnBonn</t>
  </si>
  <si>
    <t xml:space="preserve">ehrenfeldstudios e.V. </t>
  </si>
  <si>
    <t>Emanuele Soavi Incompany GbR</t>
  </si>
  <si>
    <t>Mouvoir e.V. / Stephanie Thiersch</t>
  </si>
  <si>
    <t>NRW Landesbuero Tanz e.V.</t>
  </si>
  <si>
    <t>TF TanzFaktur UG</t>
  </si>
  <si>
    <t>Vierjährige Projektförderung Tanz 2021 - 2024</t>
  </si>
  <si>
    <t>Franken, Sonia</t>
  </si>
  <si>
    <t>Jordao, Carla</t>
  </si>
  <si>
    <t>MichaelDouglas Kollektiv / Maurissens &amp; Bateman GbR</t>
  </si>
  <si>
    <t>MIRA</t>
  </si>
  <si>
    <t>Overhead Project / Behren &amp; Behren GbR</t>
  </si>
  <si>
    <t>performing:group GbR</t>
  </si>
  <si>
    <t>Shemesh, Reut</t>
  </si>
  <si>
    <t xml:space="preserve">Projektförderung Tanzproduktionen </t>
  </si>
  <si>
    <t>Alkis, Özlem</t>
  </si>
  <si>
    <t xml:space="preserve">Artmann&amp;Duvoisin GbR </t>
  </si>
  <si>
    <t>Umzug in eine vergleichbare Lage</t>
  </si>
  <si>
    <t>Bellut, Celine</t>
  </si>
  <si>
    <t>A performance is a long quiet river</t>
  </si>
  <si>
    <t>Blasco Gutiérrez, Sara</t>
  </si>
  <si>
    <t>TPC - The Perfect Clone</t>
  </si>
  <si>
    <t>Gebken, Malin</t>
  </si>
  <si>
    <t>Giess, Jana</t>
  </si>
  <si>
    <t>Dokumentation - Swinging Sculptures</t>
  </si>
  <si>
    <t>Herrlein, Philine</t>
  </si>
  <si>
    <t>Terrarium</t>
  </si>
  <si>
    <t>Hirvonen, Marje</t>
  </si>
  <si>
    <t>Against the current</t>
  </si>
  <si>
    <t>"TO THOSE WHO WAIT" – SONDER:SAMMLUNG:3</t>
  </si>
  <si>
    <t>IG Profitraining</t>
  </si>
  <si>
    <t>Lieberknecht, Britta</t>
  </si>
  <si>
    <t>XXTanzTheater</t>
  </si>
  <si>
    <t>FRAGILE</t>
  </si>
  <si>
    <t xml:space="preserve">XXTanzTheater </t>
  </si>
  <si>
    <t>Castelló, Adrián</t>
  </si>
  <si>
    <t>IN_TRANSIT</t>
  </si>
  <si>
    <t>Aufstockung TANZPAKT Verlängerung GASTGEBERSCHAFT</t>
  </si>
  <si>
    <t>Cologne Dance-Circus Festival</t>
  </si>
  <si>
    <t>Projektförderung Gastspiele</t>
  </si>
  <si>
    <t>Patzelt, Josefine</t>
  </si>
  <si>
    <t>Velsinger, Antje</t>
  </si>
  <si>
    <t>PERFORM!</t>
  </si>
  <si>
    <t>Projektförderung Abspiele/Wiederaufnahme</t>
  </si>
  <si>
    <t>Witt, Nadine</t>
  </si>
  <si>
    <t>Abspiel KARNEVAL</t>
  </si>
  <si>
    <t>It took my breath away</t>
  </si>
  <si>
    <t>Holliday, Dwayne</t>
  </si>
  <si>
    <t>BEAMED</t>
  </si>
  <si>
    <t>CONTRAST dance company</t>
  </si>
  <si>
    <t>Madame Satã</t>
  </si>
  <si>
    <t>Pulse</t>
  </si>
  <si>
    <t>SONDER:SAMMLUNG</t>
  </si>
  <si>
    <t>VENEDIG VENEDIG</t>
  </si>
  <si>
    <t>VIBES</t>
  </si>
  <si>
    <r>
      <t>Miss Gyné</t>
    </r>
    <r>
      <rPr>
        <strike/>
        <sz val="11"/>
        <color rgb="FFFF0000"/>
        <rFont val="Arial"/>
        <family val="2"/>
      </rPr>
      <t/>
    </r>
  </si>
  <si>
    <t>absence#2 - deconstruction of space</t>
  </si>
  <si>
    <t xml:space="preserve">Festival Tanz NRW </t>
  </si>
  <si>
    <t xml:space="preserve">From where the bird watches... </t>
  </si>
  <si>
    <t xml:space="preserve">Four Phases of Fear </t>
  </si>
  <si>
    <t>IPtanz GbR</t>
  </si>
  <si>
    <t>Bateman, Douglas</t>
  </si>
  <si>
    <t>Filmkultur 2021</t>
  </si>
  <si>
    <t>FK Filmhaus Köln GmbH</t>
  </si>
  <si>
    <t>FK Filmhaus Köln</t>
  </si>
  <si>
    <t>FilmInitiativ Köln e.V.</t>
  </si>
  <si>
    <t>Internationales Frauen Film Fest Dortmund+Köln e.V.</t>
  </si>
  <si>
    <t>Internationales Frauen Film Fest Dortmund + Köln</t>
  </si>
  <si>
    <t>Köln im Film e.V.</t>
  </si>
  <si>
    <t>Köln im Film Stadtgeschichte im Medium Film</t>
  </si>
  <si>
    <t>Televisor Troika GmbH</t>
  </si>
  <si>
    <t>SoundTrack_Cologne</t>
  </si>
  <si>
    <t>Projektförderung Filmvorführungen</t>
  </si>
  <si>
    <t xml:space="preserve">AGDOK West </t>
  </si>
  <si>
    <t>LETsDOK EBERTPLATZ AGDOK WEST</t>
  </si>
  <si>
    <t xml:space="preserve">Allerweltskino e.V. </t>
  </si>
  <si>
    <t>Tüpisch Türkisch #16: 26.-28.02.2021</t>
  </si>
  <si>
    <t>Tüpisch Türkisch #17 - Vorbereitung</t>
  </si>
  <si>
    <t>Barié, Verena</t>
  </si>
  <si>
    <t>A RATIONAL WORLD</t>
  </si>
  <si>
    <t>Carrara, Geremia</t>
  </si>
  <si>
    <r>
      <t xml:space="preserve">Tief im Westen </t>
    </r>
    <r>
      <rPr>
        <strike/>
        <sz val="11"/>
        <color theme="1"/>
        <rFont val="Arial"/>
        <family val="2"/>
      </rPr>
      <t xml:space="preserve">
</t>
    </r>
  </si>
  <si>
    <t xml:space="preserve">Culture Unlimited e. V. </t>
  </si>
  <si>
    <t>Culture Unlimited e.V., Moovy Festival</t>
  </si>
  <si>
    <t>Demirci, Adil</t>
  </si>
  <si>
    <t>Screening, Gefängnis und Exil</t>
  </si>
  <si>
    <t xml:space="preserve">Dokomotive Plattform e.V. </t>
  </si>
  <si>
    <t>Special Screenings Dokomotive Plattform</t>
  </si>
  <si>
    <t>Special Screenings Dokomotive Plattform - Vorbereitungskosten 2022</t>
  </si>
  <si>
    <t xml:space="preserve">Filmbüro NW e. V. </t>
  </si>
  <si>
    <t>NRW Independents #11 und #12</t>
  </si>
  <si>
    <t>Filmclub 813 e.V.</t>
  </si>
  <si>
    <t>Jahresprogramm Filmclub 813</t>
  </si>
  <si>
    <t xml:space="preserve">Filmforum NRW e.V. </t>
  </si>
  <si>
    <t xml:space="preserve">jfc Medienzentrum e. V. </t>
  </si>
  <si>
    <t xml:space="preserve">Kino Gesellschaft Köln GbR </t>
  </si>
  <si>
    <t>STRANGER THAN FICTION 2022 - Vorbereitung</t>
  </si>
  <si>
    <t>KINOaktiv e. V.</t>
  </si>
  <si>
    <t>Filmszene Köln Online Plattform</t>
  </si>
  <si>
    <t xml:space="preserve">Köln im Film e.V. </t>
  </si>
  <si>
    <t>Filmpräsentationen Kölner Filmgeschichte</t>
  </si>
  <si>
    <t xml:space="preserve">Kurzfilmfreunde e. V. </t>
  </si>
  <si>
    <t>Kurzfilmfestival Köln Ausgabe 15</t>
  </si>
  <si>
    <t>Jubiläumsausgabe Kurzfilmfestival #15</t>
  </si>
  <si>
    <t>Filmreihe "Cinemania Kalk"</t>
  </si>
  <si>
    <t>Filmreihe "something weird cinema"</t>
  </si>
  <si>
    <t>Lindow, Marianne</t>
  </si>
  <si>
    <t>PARTITUR</t>
  </si>
  <si>
    <t>Nickel, Lara</t>
  </si>
  <si>
    <t>BLONDE COBRA</t>
  </si>
  <si>
    <t xml:space="preserve">Scope Institute gGmbH </t>
  </si>
  <si>
    <t>Steinigeweg, Joachim</t>
  </si>
  <si>
    <t>Die Sammlung Schönecker, Filmprogr. 2022 - Vorbereitungskosten</t>
  </si>
  <si>
    <t xml:space="preserve">Televisor Troika GmbH </t>
  </si>
  <si>
    <t>Guerilla Kino</t>
  </si>
  <si>
    <t>Traumathek</t>
  </si>
  <si>
    <t xml:space="preserve">tricollage gUG </t>
  </si>
  <si>
    <t>Projektförderung Tagungen, Seminare, Workshops, Vorträge</t>
  </si>
  <si>
    <t>40 Jahre Filmbüro NW</t>
  </si>
  <si>
    <t xml:space="preserve">dfi-Dokumentarfilminitiative </t>
  </si>
  <si>
    <t>Kommunikationsprojekte</t>
  </si>
  <si>
    <t>Projektförderung Mehrjährige Förderung</t>
  </si>
  <si>
    <t>CINEPÄNZ - Kinderfilmfest</t>
  </si>
  <si>
    <t>KiKo GmbH</t>
  </si>
  <si>
    <t>Cinelive</t>
  </si>
  <si>
    <t>FK Filmhaus Köln UG</t>
  </si>
  <si>
    <t xml:space="preserve">Kino: Weltsichten </t>
  </si>
  <si>
    <t xml:space="preserve">Eröffnung FK Filmhaus Köln UG
</t>
  </si>
  <si>
    <t>Umzug des Filmbüro NW</t>
  </si>
  <si>
    <t>Programm Bespielung Studio Argento</t>
  </si>
  <si>
    <t xml:space="preserve">STRANGER THAN FICTION </t>
  </si>
  <si>
    <t xml:space="preserve">Kölner Kino Nächte </t>
  </si>
  <si>
    <t xml:space="preserve">Kino Latino Köln </t>
  </si>
  <si>
    <t xml:space="preserve">Internationale Kinder- und Jugendbuchwochen, Schwerpunkt Kanada - Filmprogramm </t>
  </si>
  <si>
    <t>LaDOC Filmnetzwerk</t>
  </si>
  <si>
    <t xml:space="preserve">LaDOC Lectures Finest
</t>
  </si>
  <si>
    <t>Die Sammlung Schönecker, Filmprogramm</t>
  </si>
  <si>
    <t xml:space="preserve">CinePop - Durchführung </t>
  </si>
  <si>
    <t xml:space="preserve">ifs-Begegung Edimotion </t>
  </si>
  <si>
    <t xml:space="preserve">Cinepoint - Schule des Sehens </t>
  </si>
  <si>
    <t xml:space="preserve">Reality Bites </t>
  </si>
  <si>
    <t xml:space="preserve">dfi-Symposium </t>
  </si>
  <si>
    <t xml:space="preserve">Allerweltskino Jahresprogramm </t>
  </si>
  <si>
    <t xml:space="preserve">Visions of Iran </t>
  </si>
  <si>
    <t xml:space="preserve">Filmgeschichten </t>
  </si>
  <si>
    <t>cologne on pop GmbH</t>
  </si>
  <si>
    <t>Lankisch Nink GbR - WEEK-END Fest</t>
  </si>
  <si>
    <t>PopkulturKöln e.V.</t>
  </si>
  <si>
    <t xml:space="preserve">Projektförderung Konzerte &amp; DJ Gigs </t>
  </si>
  <si>
    <t>Bacchet, Fabio</t>
  </si>
  <si>
    <t>Melodica Festival Special</t>
  </si>
  <si>
    <t>Produktion EP Qventin</t>
  </si>
  <si>
    <t>Cologne Bluegrass Bash GbR</t>
  </si>
  <si>
    <t>Green Parrot Festival (ehemals: Cologne Bluegrass Bash Festival)</t>
  </si>
  <si>
    <t xml:space="preserve">cologne on pop GmbH </t>
  </si>
  <si>
    <t>Cologne Music Week 2021</t>
  </si>
  <si>
    <t>E' DE COLOGNE</t>
  </si>
  <si>
    <t>1000 Jahre Ambient Festwoche</t>
  </si>
  <si>
    <t>Finou, Isabelle</t>
  </si>
  <si>
    <t>Isabelle Finou - Künstlerische Forschung</t>
  </si>
  <si>
    <t xml:space="preserve">Freedom Sounds e.V. </t>
  </si>
  <si>
    <t>Freedom Sounds Chill Out Session</t>
  </si>
  <si>
    <t>Heß, Judith</t>
  </si>
  <si>
    <t>Lingby Umsetzung besondere Musikvideos</t>
  </si>
  <si>
    <t>Horch, Marvin</t>
  </si>
  <si>
    <t>Streicher Quartett Aufnahmen - Gianni Brezzo</t>
  </si>
  <si>
    <t xml:space="preserve">Hush Hush GmbH </t>
  </si>
  <si>
    <t>Cologne Underground</t>
  </si>
  <si>
    <t>Jung, Annika</t>
  </si>
  <si>
    <t>Livesession anni YU &amp; Jan Benkest</t>
  </si>
  <si>
    <t>Ketzel, Benjamin</t>
  </si>
  <si>
    <t>Popanz</t>
  </si>
  <si>
    <t>Topos Transit Festival</t>
  </si>
  <si>
    <t>Klein, Dario</t>
  </si>
  <si>
    <t>Dario Klein / KhalilMounji - Gnawa EP</t>
  </si>
  <si>
    <t>Klein, Viola</t>
  </si>
  <si>
    <t>Julion De'Angelo in Köln</t>
  </si>
  <si>
    <t>KOMPAKT</t>
  </si>
  <si>
    <t>POP AMBIENT Präsentation</t>
  </si>
  <si>
    <t>Körner, Maximilian</t>
  </si>
  <si>
    <t>Openstage Flittard</t>
  </si>
  <si>
    <t>Ku#nstlerInnenvereinigung Jungblut &amp; Herrmann GbR</t>
  </si>
  <si>
    <t>Recherche: "Pop &amp; neue Musik"</t>
  </si>
  <si>
    <t>Lankisch, Jan</t>
  </si>
  <si>
    <t>acbty (Always Coming Back To You)</t>
  </si>
  <si>
    <t>Jubiläumspublikation WEEK-END Fest</t>
  </si>
  <si>
    <t>Linke, Reiner</t>
  </si>
  <si>
    <t>instant music club</t>
  </si>
  <si>
    <t>Mages, Klaus</t>
  </si>
  <si>
    <t>The Crazy Art Of Covering II</t>
  </si>
  <si>
    <t>musicNRWwomen* e.V. (Verein in Gründung)</t>
  </si>
  <si>
    <t>SICHTBAR - female* talk &amp; music</t>
  </si>
  <si>
    <t>Peters, Carlo/Streichert, Jörg</t>
  </si>
  <si>
    <t>Köln unter Palmen</t>
  </si>
  <si>
    <t xml:space="preserve">Planbar Events GmbH </t>
  </si>
  <si>
    <t>Theater die Wohngemeinschaft</t>
  </si>
  <si>
    <t xml:space="preserve">planbar productions GmbH </t>
  </si>
  <si>
    <t>At the B-Sites Festival 2021</t>
  </si>
  <si>
    <t>Polonica e.V.</t>
  </si>
  <si>
    <t>28. Rock &amp; Chanson Festival</t>
  </si>
  <si>
    <t>Pugnaghi, Janosch</t>
  </si>
  <si>
    <t>Neu, kaputt Konzertreihe</t>
  </si>
  <si>
    <t xml:space="preserve">Rudelle, Céline </t>
  </si>
  <si>
    <t>NO BEATS? NO MUSIC.</t>
  </si>
  <si>
    <t>Rühl, Heiko</t>
  </si>
  <si>
    <t>Schmitz, Dagmar</t>
  </si>
  <si>
    <t>Roots Up Tagesfestival</t>
  </si>
  <si>
    <t>Sigg, Uli</t>
  </si>
  <si>
    <t>lsb.TV</t>
  </si>
  <si>
    <t>Sintcheu, Georges</t>
  </si>
  <si>
    <t>Steffen, Arno</t>
  </si>
  <si>
    <t>Freispiel Tonmischung/Restauration/Recherche</t>
  </si>
  <si>
    <t>Stumpf, Dirk Sid Eno</t>
  </si>
  <si>
    <t>Durch Den Tag / Durch Die Nacht</t>
  </si>
  <si>
    <t>Sound Suit</t>
  </si>
  <si>
    <t>Venker, Thomas</t>
  </si>
  <si>
    <t>Talking Kaput – 2. Staffel</t>
  </si>
  <si>
    <t>Weißert, Edgar Vincent</t>
  </si>
  <si>
    <t>0221/Die Vorwahl - Finales Mixing</t>
  </si>
  <si>
    <t>Ziegler, Rebecca</t>
  </si>
  <si>
    <t>SALOMEA Conversations</t>
  </si>
  <si>
    <t>Projektförderung Vernetzung/Marketing/Standort</t>
  </si>
  <si>
    <t>Klubkomm - Verband Kölner Clubs und Veranstalter e.V.</t>
  </si>
  <si>
    <t>Klubkomm Klubnächte</t>
  </si>
  <si>
    <t>Knogl, Alfons</t>
  </si>
  <si>
    <t>A certain object</t>
  </si>
  <si>
    <t>Torburg</t>
  </si>
  <si>
    <t>Torburg II D-Marketung, Vernetzung, Corona-Bandunterstützung für Kölner Blues-Szene</t>
  </si>
  <si>
    <t>Projektförderung Produktionen &amp; Sonderprojekte</t>
  </si>
  <si>
    <t>Bersin, Oliver</t>
  </si>
  <si>
    <t>Tropical Cancer EP</t>
  </si>
  <si>
    <t>Blumenstein, Negisa</t>
  </si>
  <si>
    <t>Negisa EP</t>
  </si>
  <si>
    <t>CAR PartG</t>
  </si>
  <si>
    <t>C.A.R. 10-jähriges Jubiläum "Gästeliste"</t>
  </si>
  <si>
    <t>Drakogiannakis, Robert</t>
  </si>
  <si>
    <t>Robert Drakogiannakis ERFRISCHUNGEN - Edition</t>
  </si>
  <si>
    <t>Fischer, Thomas</t>
  </si>
  <si>
    <t>Johnny Ska -Polar Bear</t>
  </si>
  <si>
    <t>Fleischmann, Lars</t>
  </si>
  <si>
    <t>Infuso Giallo / Kame House Produktion LP</t>
  </si>
  <si>
    <t>Güttler, Sonia</t>
  </si>
  <si>
    <t>Sonae - Summer</t>
  </si>
  <si>
    <t>Hentschel, Verena</t>
  </si>
  <si>
    <t>Verena Hentschel Transformation und Immersion</t>
  </si>
  <si>
    <t>Ihr seid dran: Tiere</t>
  </si>
  <si>
    <t>Lawn Chair - Debut Album</t>
  </si>
  <si>
    <t xml:space="preserve">Jalloh, Mariama </t>
  </si>
  <si>
    <t>Mariama Albumproduktion  - SPRPWR</t>
  </si>
  <si>
    <t>Janzen, Philipp</t>
  </si>
  <si>
    <t>Dumbo Tracks (ehemals: Column  /Black Role)</t>
  </si>
  <si>
    <t>Krämer, Johannes</t>
  </si>
  <si>
    <t>Johannes Stankowski Debut Album</t>
  </si>
  <si>
    <t>Lusso, Robin</t>
  </si>
  <si>
    <t>Neufundland Albummischung</t>
  </si>
  <si>
    <t>Metz, Elisa Henriette</t>
  </si>
  <si>
    <t>Henry Lee</t>
  </si>
  <si>
    <t xml:space="preserve">Neumann, Miriam </t>
  </si>
  <si>
    <t>Miriam Berger Mixing des Albums CREATURES</t>
  </si>
  <si>
    <t>Ojijo, Richard</t>
  </si>
  <si>
    <t>MO_RO_2021</t>
  </si>
  <si>
    <t>Puroshotham, Keshav</t>
  </si>
  <si>
    <t>Keshavara "Kabinett der Phantasie" Film</t>
  </si>
  <si>
    <t>Schäfer, Lukas</t>
  </si>
  <si>
    <t>SCHÄFER - "MOSAIK 127" CD-Produktion</t>
  </si>
  <si>
    <t>Sikasa, Rebecca</t>
  </si>
  <si>
    <t>Becky Sikasa Debut EP</t>
  </si>
  <si>
    <t>Tekin, Mehmet Ozan</t>
  </si>
  <si>
    <t>Ozan Tekin - Anarya Albumproduktion</t>
  </si>
  <si>
    <t>XUL ZOLAR GbR</t>
  </si>
  <si>
    <t>XUL ZOLAR</t>
  </si>
  <si>
    <t>Projektförderung Cologne Music Export</t>
  </si>
  <si>
    <t>Katongole-Strauch, Thomas</t>
  </si>
  <si>
    <t>Switchstance Recordings - Teilnahme WOMEX 2021</t>
  </si>
  <si>
    <t>Zoo, Die Schänke</t>
  </si>
  <si>
    <t>artheater e.V.</t>
  </si>
  <si>
    <t>CodeKarussell UG</t>
  </si>
  <si>
    <t>Geheimkonzert</t>
  </si>
  <si>
    <t>Keul, Matthias</t>
  </si>
  <si>
    <t>Release Konzert Matthias Keul Quintett</t>
  </si>
  <si>
    <t>KulTourBus - Cologne Club open Offenbach</t>
  </si>
  <si>
    <t>Cologne Club Open Jugendpark</t>
  </si>
  <si>
    <t>Cologne Drum Armada</t>
  </si>
  <si>
    <t>Musikarchiv NRW Tag der offenen Tür</t>
  </si>
  <si>
    <t>Beyer, Jens-Uwe</t>
  </si>
  <si>
    <t>Albumpräsentation &amp; Werkschau GAS/Wolfgang Voigt</t>
  </si>
  <si>
    <t>Die Kulturschaffner
Bäumker &amp; Bornhold GbR</t>
  </si>
  <si>
    <t>King Georg Christmas Klub- &amp; Büdchenbar</t>
  </si>
  <si>
    <t>Lankisch Nink GbR</t>
  </si>
  <si>
    <t>Week-End Fest 2021 - Nachholkonzert "Mulatu Astatke"</t>
  </si>
  <si>
    <t>Spielmann, Lisa</t>
  </si>
  <si>
    <t>Lisa Spielmann, Mina Richmann, Bush.ida Konzert</t>
  </si>
  <si>
    <t xml:space="preserve">Freedom Sounds Christmas Special </t>
  </si>
  <si>
    <t xml:space="preserve">Gewölbe Live - Konzertreihe </t>
  </si>
  <si>
    <t>Internationale Photoszene Köln gUG</t>
  </si>
  <si>
    <t>Kölnischer Kunstverein (KKV)</t>
  </si>
  <si>
    <t xml:space="preserve">Kulturwerk des Bundesverband Bildender Künstler Köln e.V. </t>
  </si>
  <si>
    <t>Projektförderung Einzelprojekte/-ausstellungen</t>
  </si>
  <si>
    <t>And She Was Like: BÄM! e.V.</t>
  </si>
  <si>
    <t>And She Was Like: BÄM!</t>
  </si>
  <si>
    <t>apath. curatorial projects</t>
  </si>
  <si>
    <t>Janosch Jauch: Simulacrum</t>
  </si>
  <si>
    <t>Theresa Weber: Cosmic Momento</t>
  </si>
  <si>
    <t>Art of Buna e.V.</t>
  </si>
  <si>
    <t>Ethiopia Skates</t>
  </si>
  <si>
    <t>Bayenwerft Kunsthaus Rhenania e.V.</t>
  </si>
  <si>
    <t>Ein Bild sind viele Bilder / Lichtspiel</t>
  </si>
  <si>
    <t>Brecht &amp; Sommer GbR</t>
  </si>
  <si>
    <t>Reihe zur zeitgenössischen Vortragskunst</t>
  </si>
  <si>
    <t>Buck, Janos</t>
  </si>
  <si>
    <t>Au Contraire 4</t>
  </si>
  <si>
    <t>Donauer, Carla</t>
  </si>
  <si>
    <t>July August September</t>
  </si>
  <si>
    <t>Falke, Friedhelm</t>
  </si>
  <si>
    <t>freshtest 7</t>
  </si>
  <si>
    <t>Gruber, Antonia</t>
  </si>
  <si>
    <t>BIPOLAROID DISORDER-2021</t>
  </si>
  <si>
    <t>Heinlein, Joachim</t>
  </si>
  <si>
    <t>PlakatePlakate - 50 Jahre Politische Plakate</t>
  </si>
  <si>
    <t>Herrmann, Juliane</t>
  </si>
  <si>
    <t>Dialogforum zu Beyond III</t>
  </si>
  <si>
    <t>Kulturwerk des BBK Köln e.V.</t>
  </si>
  <si>
    <t>KunstWerk Köln e.V.</t>
  </si>
  <si>
    <t>Bahnhof für zwei</t>
  </si>
  <si>
    <t>Laskowski, Birgit</t>
  </si>
  <si>
    <t>found and loss</t>
  </si>
  <si>
    <t>LTK4 · Klangbasierte Künste Köln</t>
  </si>
  <si>
    <t>BROTHER WHERE YOU BOUND III</t>
  </si>
  <si>
    <t>PHOTON · Klangbasierte Fotoarbeiten</t>
  </si>
  <si>
    <t>Mohr, Nadjana</t>
  </si>
  <si>
    <t>STROMA</t>
  </si>
  <si>
    <t>Niehaus, Saskia</t>
  </si>
  <si>
    <t>Wenn ich ihr wäre</t>
  </si>
  <si>
    <t>Opekta e.V.</t>
  </si>
  <si>
    <t>Open Air Gemeinschaftsausstellung</t>
  </si>
  <si>
    <t>PAErsche Aktions-Labor e.V.</t>
  </si>
  <si>
    <t>The Gathering – Open Source Performance</t>
  </si>
  <si>
    <t>Performance Garten</t>
  </si>
  <si>
    <t>Performance Garten TRANCE</t>
  </si>
  <si>
    <t>Plamper, Tim</t>
  </si>
  <si>
    <t>HYPERWOUND</t>
  </si>
  <si>
    <t>Sikharulidze, Vakhtang</t>
  </si>
  <si>
    <t>Man wusste nicht genau</t>
  </si>
  <si>
    <t>Specks, Johannes</t>
  </si>
  <si>
    <t>KRISENSTAB</t>
  </si>
  <si>
    <t>statements Köln</t>
  </si>
  <si>
    <t>statements</t>
  </si>
  <si>
    <t>stimmfeld e.V.</t>
  </si>
  <si>
    <t>7000 (tote) Bäume</t>
  </si>
  <si>
    <t>Beuys 100 - Reenactments</t>
  </si>
  <si>
    <t>Strichstärke</t>
  </si>
  <si>
    <t>Strichstärke²</t>
  </si>
  <si>
    <t>Weigand, Ruth</t>
  </si>
  <si>
    <t>OTHER THOUGHTS</t>
  </si>
  <si>
    <t xml:space="preserve"> </t>
  </si>
  <si>
    <t>Projektförderung Festivals</t>
  </si>
  <si>
    <t>artrmx e.V.</t>
  </si>
  <si>
    <t xml:space="preserve">artrmx e.V. </t>
  </si>
  <si>
    <t xml:space="preserve">Brunnen e.V. </t>
  </si>
  <si>
    <t>Kunst- und Ausstellungsprojekte</t>
  </si>
  <si>
    <t xml:space="preserve">FOTORAUM KÖLN e.V. </t>
  </si>
  <si>
    <t>Gemeinnützige Werkstätten Köln GmbH - GWK GmbH</t>
  </si>
  <si>
    <t xml:space="preserve">kjubh Kunstverein e.V. </t>
  </si>
  <si>
    <t>Kulturquartier e.V.</t>
  </si>
  <si>
    <t xml:space="preserve">MÉLANGE </t>
  </si>
  <si>
    <t>Riechers, Achim</t>
  </si>
  <si>
    <t>Bento Monteiro, Christine</t>
  </si>
  <si>
    <t>Global Trash</t>
  </si>
  <si>
    <t>Cibulka, Katharina</t>
  </si>
  <si>
    <t>SOLANGE/AS LONG AS…bin ich Feminist:in</t>
  </si>
  <si>
    <t>Förderverein Simultanhalle Köln-Volkhoven e.V.</t>
  </si>
  <si>
    <t>SimultanProjekte 2021</t>
  </si>
  <si>
    <t>Kunst an der Plakatwand e.V.</t>
  </si>
  <si>
    <t>...zwecklos ist mein Lied...</t>
  </si>
  <si>
    <t>Schlamann, Anja</t>
  </si>
  <si>
    <t>ENCANTO REVISÓ</t>
  </si>
  <si>
    <t xml:space="preserve">Bathe, Sebastian </t>
  </si>
  <si>
    <t>Floß der Medusa</t>
  </si>
  <si>
    <t>Bausch, Andreas</t>
  </si>
  <si>
    <t>Nicht ganz ohne Titel</t>
  </si>
  <si>
    <t xml:space="preserve">Lorenz, Tamara </t>
  </si>
  <si>
    <t>Durch das Nebeneinander</t>
  </si>
  <si>
    <t>Projektförderung Ebertplatz</t>
  </si>
  <si>
    <t>Brunnen e.V.</t>
  </si>
  <si>
    <t>Fries TV - Offener Videokunstkanal am Ebertplatz</t>
  </si>
  <si>
    <t>Göbel, Fiona</t>
  </si>
  <si>
    <t>UnderSound</t>
  </si>
  <si>
    <t>LABOR e.V.</t>
  </si>
  <si>
    <t>Schneider, Inga</t>
  </si>
  <si>
    <t xml:space="preserve">Geführtes Screening: How to see a woman </t>
  </si>
  <si>
    <t>Projektförderung Residenzen/Austauschprogramme</t>
  </si>
  <si>
    <t>Stipendien Atelier Galata in Istanbul / Bildende Kunst und Literatur</t>
  </si>
  <si>
    <t>Künstlerhonorare + RK + Beteiligung Miete +  NK Atelier Istanbul + Betreuung</t>
  </si>
  <si>
    <t>Mietzuschüsse</t>
  </si>
  <si>
    <t>Quartier am Hafen</t>
  </si>
  <si>
    <t>Büro Sabine Voggenreiter/
PASSAGEN</t>
  </si>
  <si>
    <t>Jahresprogramm</t>
  </si>
  <si>
    <r>
      <t xml:space="preserve">Zentralarchiv für deutsche und internationale Kunstmarktforschung e.V. 
( </t>
    </r>
    <r>
      <rPr>
        <sz val="10"/>
        <rFont val="Arial"/>
        <family val="2"/>
      </rPr>
      <t>ZADIK )
(Beteiligung an den Mietkosten für ZADIK e.V. an die Universität zu Köln)</t>
    </r>
  </si>
  <si>
    <t>Atelierförderung/Mietzuschüsse</t>
  </si>
  <si>
    <t>Literatur 2021</t>
  </si>
  <si>
    <t>Literaturhaus Köln e.V.</t>
  </si>
  <si>
    <t>Projektförderung Einzellesungen</t>
  </si>
  <si>
    <t>3 Einzellesungen</t>
  </si>
  <si>
    <t>Widerstand und Leidenschaft</t>
  </si>
  <si>
    <t xml:space="preserve">Land in Sicht e.V. </t>
  </si>
  <si>
    <t>Short Story Night</t>
  </si>
  <si>
    <t>Diskriminierungen in der Literatur</t>
  </si>
  <si>
    <t xml:space="preserve">Kölner Förderpreis für Literatur </t>
  </si>
  <si>
    <t xml:space="preserve">Literaturhaus Köln e.V. </t>
  </si>
  <si>
    <t>Kölner Stipendien für Kinder- und Jugendliteratur</t>
  </si>
  <si>
    <t xml:space="preserve">Literaturszene Köln e.V. </t>
  </si>
  <si>
    <t>Schreibraum Köln</t>
  </si>
  <si>
    <t xml:space="preserve">auftakt festival GbR </t>
  </si>
  <si>
    <t>Literaturszene Köln e.V.</t>
  </si>
  <si>
    <t>2. Kölner Literaturnacht</t>
  </si>
  <si>
    <t xml:space="preserve">Sonja Lewandowski &amp; Svenja Reiner GbR </t>
  </si>
  <si>
    <t>Projektförderung Leseförderung</t>
  </si>
  <si>
    <t>Wegmann, Ute</t>
  </si>
  <si>
    <t>Projektförderung Lesereihen</t>
  </si>
  <si>
    <t>Initiative Kölner Jazz Haus e.V.</t>
  </si>
  <si>
    <t>Land in Sicht e.V.</t>
  </si>
  <si>
    <t>Milestones GmbH &amp; Co. KG</t>
  </si>
  <si>
    <t>Literatur zur Zeit</t>
  </si>
  <si>
    <t>7. Kölner Literaturtage des VS Köln</t>
  </si>
  <si>
    <t xml:space="preserve">Insert Female Artist Festival </t>
  </si>
  <si>
    <t xml:space="preserve">Hörspielwiese Köln </t>
  </si>
  <si>
    <t xml:space="preserve">Literarischer Salon </t>
  </si>
  <si>
    <t xml:space="preserve">Lesereihe Land in Sicht </t>
  </si>
  <si>
    <t xml:space="preserve">HEIMSPIEL 10 </t>
  </si>
  <si>
    <t>2nd Floor e. V./ Loft</t>
  </si>
  <si>
    <t>Ensemble Musikfabrik Landesensemble NRW e.V.</t>
  </si>
  <si>
    <t>Initiative Kölner Jazzhaus e.V. / Stadtgarten</t>
  </si>
  <si>
    <t>Kölner Gesellschaft für Neue Musik e.V. (KGNM)</t>
  </si>
  <si>
    <t>ON - Neue Musik Köln e.V.</t>
  </si>
  <si>
    <t>Stadtmusikverband Köln e.V.</t>
  </si>
  <si>
    <t>Projektförderung Konzerte</t>
  </si>
  <si>
    <t xml:space="preserve">Kölner Offenbach-Gesellschaft e.V. </t>
  </si>
  <si>
    <t>Rodenkirchen, Norbert</t>
  </si>
  <si>
    <t>Vexierklänge</t>
  </si>
  <si>
    <t xml:space="preserve">musik+konzept e.V. </t>
  </si>
  <si>
    <t xml:space="preserve">Pak, Sengül </t>
  </si>
  <si>
    <t>Kurdischer Musikabend mit Sengül Pak</t>
  </si>
  <si>
    <t>Wissel, Georg</t>
  </si>
  <si>
    <t>Musik Die Sehen Will</t>
  </si>
  <si>
    <t>Surugue, Thibaut</t>
  </si>
  <si>
    <t>Im Schwarm - vier neue Klavierwerke</t>
  </si>
  <si>
    <t>Regionalkantorat Köln</t>
  </si>
  <si>
    <t>Lange Nacht der Tasten</t>
  </si>
  <si>
    <t>Schriefl, Matthias</t>
  </si>
  <si>
    <t>Matthias Schriefl "GELÄUT"</t>
  </si>
  <si>
    <t>de Alvear, Maria</t>
  </si>
  <si>
    <t>Geburtstagskonzert für Maria de Alvear</t>
  </si>
  <si>
    <t>Karoyan, Nare</t>
  </si>
  <si>
    <t>Schumann: eine ungewöhnliche Familie</t>
  </si>
  <si>
    <t xml:space="preserve">SONIQ GbR </t>
  </si>
  <si>
    <t xml:space="preserve">Zeitkunst e.V. </t>
  </si>
  <si>
    <t>Honey Bunny - A hommage to Joseph Beuys</t>
  </si>
  <si>
    <t>Harfen e.V.</t>
  </si>
  <si>
    <t>Harfenfest Köln</t>
  </si>
  <si>
    <t>Muenz, Harald</t>
  </si>
  <si>
    <t>Fake Music Association: "ALiEN iSaitig"</t>
  </si>
  <si>
    <t>Herzog, Constantin</t>
  </si>
  <si>
    <t>Re(play): Vor Ort - EINS</t>
  </si>
  <si>
    <t>Garretón, Pablo</t>
  </si>
  <si>
    <t>Re-cognize me 2.0</t>
  </si>
  <si>
    <t>Volkmann, Luise</t>
  </si>
  <si>
    <t>LEONEsurprise Paris-Köln</t>
  </si>
  <si>
    <t xml:space="preserve">Cölner Barockorchester GbR </t>
  </si>
  <si>
    <t>Fair Play - sauber spielen #3 Feuer</t>
  </si>
  <si>
    <t>Moll, Udo</t>
  </si>
  <si>
    <t>superflat</t>
  </si>
  <si>
    <t>Gramss, Sebastian</t>
  </si>
  <si>
    <t>HARD BOILED WONDERLAND - KOLLEKTIV</t>
  </si>
  <si>
    <t>Rheinischer Kulturverein Euterpe e.V.</t>
  </si>
  <si>
    <t>Robert HP Platz zum 70. Geburtstag</t>
  </si>
  <si>
    <t>Botvinik, Tal</t>
  </si>
  <si>
    <t>diGIT Projekt VOL II</t>
  </si>
  <si>
    <t>Hübsch, Carl Ludwig</t>
  </si>
  <si>
    <t>hmz meta culture</t>
  </si>
  <si>
    <t>liebe/tod - man/woman</t>
  </si>
  <si>
    <t>E-MEX e.V.</t>
  </si>
  <si>
    <t>Attacca! E-MEX &amp; Sylvano Bussotti</t>
  </si>
  <si>
    <t xml:space="preserve">Herzog, Florian </t>
  </si>
  <si>
    <t>Monday Meetings 2021: COALESCE</t>
  </si>
  <si>
    <t xml:space="preserve">Globale Musik e.V. </t>
  </si>
  <si>
    <t>Global Music Club Cologne Vol. 2</t>
  </si>
  <si>
    <t>Almeida, Henrique</t>
  </si>
  <si>
    <t>Cantus Portugueses</t>
  </si>
  <si>
    <t xml:space="preserve">DIWAN e.V. </t>
  </si>
  <si>
    <t>New Sounds of Iran</t>
  </si>
  <si>
    <t xml:space="preserve">Originalklang e.V. </t>
  </si>
  <si>
    <t>Ludus Danielis</t>
  </si>
  <si>
    <t>Palmitessa, Alessandro</t>
  </si>
  <si>
    <t>Suoni dal Silenzio</t>
  </si>
  <si>
    <t>Verein zur Förderung der Ehrenfelder Abendmusiken e.V.</t>
  </si>
  <si>
    <t>Bach Weihnachtsoratorium</t>
  </si>
  <si>
    <t xml:space="preserve">IFM  e.V. </t>
  </si>
  <si>
    <t>Kleinstförderung in Weiterleitungsvereinbarungen</t>
  </si>
  <si>
    <t>zamus: unlimited</t>
  </si>
  <si>
    <t xml:space="preserve">Beyond the roots e.V. </t>
  </si>
  <si>
    <t>Beyond the roots</t>
  </si>
  <si>
    <t>Held, Pablo</t>
  </si>
  <si>
    <t>Pablo Held meets ... 2021</t>
  </si>
  <si>
    <t>SOUNDTRIPS NRW - look inside 2021</t>
  </si>
  <si>
    <t xml:space="preserve">LTK4 · Klangbasierte Künste Köln </t>
  </si>
  <si>
    <t>LTK 4 - SOIRÉE SONIQUE</t>
  </si>
  <si>
    <t xml:space="preserve">Mark e.V. </t>
  </si>
  <si>
    <t xml:space="preserve">Im Zentrum LIED e.V. </t>
  </si>
  <si>
    <t>Ladas, Epaminondas</t>
  </si>
  <si>
    <t>CultConcerts@Urania</t>
  </si>
  <si>
    <t xml:space="preserve">IMPAKT e.V. </t>
  </si>
  <si>
    <t xml:space="preserve">Kölner Klassik Ensemble e.V. </t>
  </si>
  <si>
    <t>Kammerkonzerte im Kunstverein</t>
  </si>
  <si>
    <t>Maurer, Albrecht</t>
  </si>
  <si>
    <t>Chamber Remix Cologne</t>
  </si>
  <si>
    <t>Klosterklänge</t>
  </si>
  <si>
    <t xml:space="preserve">hand werk GbR </t>
  </si>
  <si>
    <t>hw21c</t>
  </si>
  <si>
    <t>Mikrosymposium II, C-Klang-Research, Containerklang</t>
  </si>
  <si>
    <t>kanal_profan</t>
  </si>
  <si>
    <t xml:space="preserve">Kunst-Station Sankt Peter </t>
  </si>
  <si>
    <t xml:space="preserve">KLAENG Jazzkollektiv Köln e.V. </t>
  </si>
  <si>
    <t xml:space="preserve">Multiphonics e.V. </t>
  </si>
  <si>
    <t xml:space="preserve">Frau Musica Nova e.V. </t>
  </si>
  <si>
    <t>Coudoux, Elisabeth</t>
  </si>
  <si>
    <t>DARA String Festival zu Gast</t>
  </si>
  <si>
    <t>Weissgerber, Rosemarie</t>
  </si>
  <si>
    <t>guterstoff</t>
  </si>
  <si>
    <t>alba KULTUR e.V</t>
  </si>
  <si>
    <t>MMM - Music Migrants Manifesto</t>
  </si>
  <si>
    <t>Kölner Kammerorchester e.V.</t>
  </si>
  <si>
    <t>Kölner Kammerorchester</t>
  </si>
  <si>
    <t>Projektförderung Dokumentation</t>
  </si>
  <si>
    <t>Windscheid, Jonas</t>
  </si>
  <si>
    <t>Paintbox</t>
  </si>
  <si>
    <t>Köhler, Jochen</t>
  </si>
  <si>
    <t>Der Pianist Aloys Kontarsky</t>
  </si>
  <si>
    <t>Grau, Benajmin</t>
  </si>
  <si>
    <t>Heckmeck</t>
  </si>
  <si>
    <t>Oetz, Joscha</t>
  </si>
  <si>
    <t>P. und der R. - Wahrcode</t>
  </si>
  <si>
    <t>Projektförderung CD-Produktion</t>
  </si>
  <si>
    <t>Preisler, Moritz</t>
  </si>
  <si>
    <t>Moritz Preisler Trio</t>
  </si>
  <si>
    <t>Ehninger, Julia</t>
  </si>
  <si>
    <t>HIMOYA</t>
  </si>
  <si>
    <t>Schönegg, Stefan</t>
  </si>
  <si>
    <t>Enso Strings &amp; Percussion</t>
  </si>
  <si>
    <t>Herbst, Anna</t>
  </si>
  <si>
    <t>Lindenbaum trifft Lotusblüte</t>
  </si>
  <si>
    <t>Krahmer, Constantin</t>
  </si>
  <si>
    <t>Ampair:e</t>
  </si>
  <si>
    <t>Projektförderung Komposition</t>
  </si>
  <si>
    <t xml:space="preserve">Paradeiser Productions </t>
  </si>
  <si>
    <t>Concha Goldschmidt, Francisco</t>
  </si>
  <si>
    <t>Kommas Revolte_Schlag Eins</t>
  </si>
  <si>
    <t>Projektförderung werk- und rechercheorientierte Vorhaben</t>
  </si>
  <si>
    <t>Herbst; Anna</t>
  </si>
  <si>
    <t>Arbeits- und Recherchestipendium</t>
  </si>
  <si>
    <t>Meixner, Thomas</t>
  </si>
  <si>
    <t xml:space="preserve">Sodovska, Maryana </t>
  </si>
  <si>
    <t>Hanushevsky, Janko</t>
  </si>
  <si>
    <t>Lorenzen, Christian</t>
  </si>
  <si>
    <t>Möllenbeck, Markus</t>
  </si>
  <si>
    <t>Shahrabi Farahani, Shaghayegh</t>
  </si>
  <si>
    <t>Brum, Nathalie</t>
  </si>
  <si>
    <t>Thiele, Sascha Volker</t>
  </si>
  <si>
    <t>Zwißler, Florian</t>
  </si>
  <si>
    <t>Letzel, Lea</t>
  </si>
  <si>
    <t>Lieske-Reichert, Wulfin</t>
  </si>
  <si>
    <t>Sodemann, Kurt Rudolf</t>
  </si>
  <si>
    <t>Schmickler, Marcus</t>
  </si>
  <si>
    <t>Melkonyan, Davit</t>
  </si>
  <si>
    <t>Halpin, Matthew</t>
  </si>
  <si>
    <t>Musik 2021</t>
  </si>
  <si>
    <t xml:space="preserve">Frau Musica Nova </t>
  </si>
  <si>
    <t xml:space="preserve">IMPAKT x King Georg </t>
  </si>
  <si>
    <t xml:space="preserve">Impakt meets Gamut </t>
  </si>
  <si>
    <t xml:space="preserve">Im Zentrum Lied </t>
  </si>
  <si>
    <t xml:space="preserve">orgel-mixturen </t>
  </si>
  <si>
    <t xml:space="preserve">Kölner Jacques-Offenbach-Tage </t>
  </si>
  <si>
    <t xml:space="preserve">Multiphonics Festival </t>
  </si>
  <si>
    <t xml:space="preserve">FORUM ALTE MUSIK </t>
  </si>
  <si>
    <t xml:space="preserve">SONIQ: New Folk Songs </t>
  </si>
  <si>
    <t xml:space="preserve">Unity in Diversity </t>
  </si>
  <si>
    <t>Kulturelle Teilhabe 2021</t>
  </si>
  <si>
    <t>Deutzer Zentralwerk der schönen Künste/Raum 13 gGmbH</t>
  </si>
  <si>
    <t>Italienisches Kulturinstitut</t>
  </si>
  <si>
    <t>Kölnische Gesellschaft für Christlich-Jüdische Zusammenarbeit e.V.</t>
  </si>
  <si>
    <t>KulturForum TürkeiDeutschland e.V.</t>
  </si>
  <si>
    <t>Sommerblut Kulturfestival e.V.</t>
  </si>
  <si>
    <t>Veranstaltungen zum Thema Interkultur</t>
  </si>
  <si>
    <t xml:space="preserve">afroTopia e.V. </t>
  </si>
  <si>
    <t xml:space="preserve">Art of Buna e.V. </t>
  </si>
  <si>
    <t>Ethiopian Art &amp; Music Fest</t>
  </si>
  <si>
    <t xml:space="preserve">Aus dem Raster e.V. </t>
  </si>
  <si>
    <t>empathic approach</t>
  </si>
  <si>
    <t xml:space="preserve">c.t.201 Freies Theater Köln e.V. </t>
  </si>
  <si>
    <t xml:space="preserve">CAT Cologne e.V. </t>
  </si>
  <si>
    <t>BorderlessTV</t>
  </si>
  <si>
    <t xml:space="preserve">Contemporary Middle East e.V. </t>
  </si>
  <si>
    <t>Wenn die Stadt schweigt,spricht das Herz</t>
  </si>
  <si>
    <t>Dünya Verlag</t>
  </si>
  <si>
    <t>Literaturpreis</t>
  </si>
  <si>
    <t xml:space="preserve">German, Simina </t>
  </si>
  <si>
    <t>Confessions of Nina and Simina</t>
  </si>
  <si>
    <t xml:space="preserve">Gonzalez, Ana Valeria  </t>
  </si>
  <si>
    <t xml:space="preserve">Leitspiel oder was ist Wahrheit? </t>
  </si>
  <si>
    <t>Katharsis Kollektiv</t>
  </si>
  <si>
    <t>Gastfrau - zwischen Heim und Weh</t>
  </si>
  <si>
    <t xml:space="preserve">KUNTS e.V. </t>
  </si>
  <si>
    <t>Europäisches Literaturfestival Köln Kalk</t>
  </si>
  <si>
    <t>Café fremdwOrte</t>
  </si>
  <si>
    <t xml:space="preserve">Masala Movement e.V. </t>
  </si>
  <si>
    <t>Indernet</t>
  </si>
  <si>
    <t>New Generations</t>
  </si>
  <si>
    <t>Sermola Performance</t>
  </si>
  <si>
    <t>Ich bin Eyse San</t>
  </si>
  <si>
    <t xml:space="preserve">Sommerblut Kulturfestival e.V. </t>
  </si>
  <si>
    <t>FACE to FAITH</t>
  </si>
  <si>
    <t xml:space="preserve">Timcheh </t>
  </si>
  <si>
    <t>Timcheh Musikfestival</t>
  </si>
  <si>
    <t>Theater TKO</t>
  </si>
  <si>
    <t>Von Götz, Christian</t>
  </si>
  <si>
    <t>UNDZER SHTETL BRENT (UA)</t>
  </si>
  <si>
    <t>Veranstaltungen zum Thema Diversity</t>
  </si>
  <si>
    <t>Act(s) for Humanity e.V.</t>
  </si>
  <si>
    <t>Cologne Acts for Humanity UNESCO Welttag</t>
  </si>
  <si>
    <t>ArtAsyl e.V.</t>
  </si>
  <si>
    <t>faq's and answers</t>
  </si>
  <si>
    <t>Baumgärtner, Judith</t>
  </si>
  <si>
    <t>Intersektionales Zinefest Köln</t>
  </si>
  <si>
    <t>"Ich erinnere mich wieder daran!"</t>
  </si>
  <si>
    <t>Die weisse Wand e.V.</t>
  </si>
  <si>
    <t>Kunstprojekt Gartenstadt KalkNord</t>
  </si>
  <si>
    <t>Diernberger, Hans und Saunders, Will</t>
  </si>
  <si>
    <t>SUPER DUPER (AT)</t>
  </si>
  <si>
    <t>Felbeck, Friederike</t>
  </si>
  <si>
    <t>MEN WITH BAD HAIRCUTS</t>
  </si>
  <si>
    <t>Fobbe, Kai</t>
  </si>
  <si>
    <t>OHNE WORTE</t>
  </si>
  <si>
    <t>Folz, Nicolas</t>
  </si>
  <si>
    <t>FreAkademyVillage</t>
  </si>
  <si>
    <t>Groening, Heinz</t>
  </si>
  <si>
    <t>S.P.L.E.E.N. Das Festival</t>
  </si>
  <si>
    <t>Hasse, Elisavet</t>
  </si>
  <si>
    <t>Ich bin ein Gastarbeiterkind</t>
  </si>
  <si>
    <t>Integrationshaus e.V.</t>
  </si>
  <si>
    <t xml:space="preserve">Integrationshaus e.V. </t>
  </si>
  <si>
    <t>Kubist e.V.</t>
  </si>
  <si>
    <t>X-Süd Zusammenarbeit 2021</t>
  </si>
  <si>
    <t>Lenzen, Jérome</t>
  </si>
  <si>
    <t>Lässez Faire Cologne</t>
  </si>
  <si>
    <t>Niehler Freiheit e.V.</t>
  </si>
  <si>
    <t>Offene Freiheit - weiter gedascht</t>
  </si>
  <si>
    <t>Lyrik, Sound &amp; Co.</t>
  </si>
  <si>
    <t>rubicon e.V.</t>
  </si>
  <si>
    <t>FINALLY VISIBLE</t>
  </si>
  <si>
    <t>Schiffauer, Jonas</t>
  </si>
  <si>
    <t>Runners: Evolution of Speed</t>
  </si>
  <si>
    <t>Stange, Joana</t>
  </si>
  <si>
    <t>KRYPTON</t>
  </si>
  <si>
    <t>Un-Label-Performing Arts Company</t>
  </si>
  <si>
    <t>Access Maker</t>
  </si>
  <si>
    <t>Kontaktsperre, Inklusion und Pandemie</t>
  </si>
  <si>
    <t xml:space="preserve">Weishaupt, Julia Katharina </t>
  </si>
  <si>
    <t>Masterclasses Schauspiel in Köln</t>
  </si>
  <si>
    <t>Qultor Offticket</t>
  </si>
  <si>
    <t>Barrierefreies Ticketsystem</t>
  </si>
  <si>
    <t>Bürgerzentrum Ehrenfeld</t>
  </si>
  <si>
    <t>The Walk</t>
  </si>
  <si>
    <t>Churchill Hollington, Pay Day Africa International e.V.</t>
  </si>
  <si>
    <t>Pay Day Africa International</t>
  </si>
  <si>
    <t>Stiftung neuer Raum</t>
  </si>
  <si>
    <t>Köln liest</t>
  </si>
  <si>
    <t xml:space="preserve">Südstadt-Leben e.V. </t>
  </si>
  <si>
    <t>Sommer der Kulturen</t>
  </si>
  <si>
    <t>Allerweltskino e.V.</t>
  </si>
  <si>
    <t>Rhein Harmony - Interkulturelles Fest im Jugendpark</t>
  </si>
  <si>
    <t>Open- Air Filmreihe</t>
  </si>
  <si>
    <t>KINOAktiv e.V.</t>
  </si>
  <si>
    <t xml:space="preserve">KulturnetzKöln e.V. </t>
  </si>
  <si>
    <t>Zuschuss zur Bauunterhaltung</t>
  </si>
  <si>
    <t>Projektförderung</t>
  </si>
  <si>
    <t>Bau-u. Infrastrukturbeihilfen/Reparaturen/Technik</t>
  </si>
  <si>
    <t>Adesso GmbH</t>
  </si>
  <si>
    <t>Umsetzung Brandschutzmaßnahmen, Teil-Überdachung des Außenbereichs</t>
  </si>
  <si>
    <t>ehrenfeldstudios e.V.</t>
  </si>
  <si>
    <t>Bahnhof Ehrenfeld GmbH</t>
  </si>
  <si>
    <t>Umbau des Lounge-Eingangsbereichs, inkl. Sanierung des dortigen Bodens</t>
  </si>
  <si>
    <t xml:space="preserve">PopkulturKöln e.V. </t>
  </si>
  <si>
    <t>Technikförderung</t>
  </si>
  <si>
    <t>Lärmschutzfonds</t>
  </si>
  <si>
    <t>Gewölbe GmbH</t>
  </si>
  <si>
    <t>Gastro-Event GmbH</t>
  </si>
  <si>
    <t>Infrastrukturförderung</t>
  </si>
  <si>
    <t>stattInsel WESTSPITZE GmbH</t>
  </si>
  <si>
    <t>atelier mobile</t>
  </si>
  <si>
    <t>planbar productions GmbH</t>
  </si>
  <si>
    <t>Südbrücke Grund + Boden</t>
  </si>
  <si>
    <t xml:space="preserve">Verein für Darstellende Kunst Köln </t>
  </si>
  <si>
    <t>Dauerhafte Überdachung der Open-Air-Konzertfläche "Green Room"“, inkl. Einzäunung</t>
  </si>
  <si>
    <t>Umbau der Podesterie im Veranstaltungssaal</t>
  </si>
  <si>
    <t>Modernisierung / Einbau von sanitären Einrichtungen / Klima-und Belüftungssystemen</t>
  </si>
  <si>
    <t>Technikförderung / Austausch von 29 Rauchmeldern - Proberaumzentrum Xantener Straße</t>
  </si>
  <si>
    <t>Schallschutzmaßnahme
Club: Gewölbe</t>
  </si>
  <si>
    <t>Schallschutzmaßnahme
Club: Gloria</t>
  </si>
  <si>
    <t>Spartenübergreifende Strukturbeihilfen 2021</t>
  </si>
  <si>
    <t>Klubkomm - Verband Kölner Clubs und Veranstalter e.V.e.V.</t>
  </si>
  <si>
    <t>Kölner Gesellschaft für Neue Musik e.V. (kgnm)</t>
  </si>
  <si>
    <t>Les Lumieres e.V.</t>
  </si>
  <si>
    <t>Les Lumieres sur les toits</t>
  </si>
  <si>
    <t>Drifting/Drumming/Drowning</t>
  </si>
  <si>
    <t>Concerto Köln</t>
  </si>
  <si>
    <t>Cologne Jazzweek 2021</t>
  </si>
  <si>
    <t>Kothe, Özlem</t>
  </si>
  <si>
    <t>Turna/Kranich</t>
  </si>
  <si>
    <t>studiobühneköln der Universität zu Köln</t>
  </si>
  <si>
    <t xml:space="preserve">Oliver, José F.A. </t>
  </si>
  <si>
    <t>Preisgeld Heinrich-Böll-Preis der Stadt Köln 2021</t>
  </si>
  <si>
    <t>Neue innovative Kleinveranstaltungen</t>
  </si>
  <si>
    <t>Hoffmann, Claudia</t>
  </si>
  <si>
    <t>mittendrin e.V.</t>
  </si>
  <si>
    <t>artothek trifft Finkenberg</t>
  </si>
  <si>
    <t>Beratungs-Workshops Barrierefreiheit</t>
  </si>
  <si>
    <t xml:space="preserve">IFM e.V. / Initiative Freie Musik in Köln 
Organisatorische Stärkung
</t>
  </si>
  <si>
    <t>jfc Medienzentrum e.V.</t>
  </si>
  <si>
    <t>Lichtspiele Köln-Kalk Jennifer Schlieper &amp; Felix Seifert GbR</t>
  </si>
  <si>
    <t>Sonderförderung Kulturbetriebe/-vereine</t>
  </si>
  <si>
    <t>Aufstockung zur coronakonformen Wiederaufnahme von "ZÄHMUNG"</t>
  </si>
  <si>
    <t xml:space="preserve">IG Profitraining </t>
  </si>
  <si>
    <t>Projektförderung Autor*innen/Räume</t>
  </si>
  <si>
    <t>Jazzstadt UG</t>
  </si>
  <si>
    <t xml:space="preserve">KLAENG Festival und SummerKLAENG </t>
  </si>
  <si>
    <t>Biesenbach, Yannick</t>
  </si>
  <si>
    <t>Tekotte, Britta</t>
  </si>
  <si>
    <t>LTK4 Klangbasierte Künste Köln</t>
  </si>
  <si>
    <t>Corona-Sonderförderung (inklusive)</t>
  </si>
  <si>
    <t>Deutsch Griechisches Theater e.V.</t>
  </si>
  <si>
    <t>Wolkenstein Theater für Kinder</t>
  </si>
  <si>
    <t>Corona-bedingte Wiederaufnahmekosten "VIRTUAL BRAIN"</t>
  </si>
  <si>
    <t>Gesamtsumme Institutionelle Förderung und Projekte</t>
  </si>
  <si>
    <t>tanz.tausch GbR</t>
  </si>
  <si>
    <t>Bildende Kunst, Medienkunst, künstlerische Fotografie, Förderung von Atelierräumen 2021</t>
  </si>
  <si>
    <t>Förderperiode (Ratsbeschluss v. 12.12.2019 u. 06.02.2020, 14.12.2021), 2020-2024 und 2021-2023</t>
  </si>
  <si>
    <t>Förderverein Kunstraum Fuhrwerkswaage e.V.</t>
  </si>
  <si>
    <t>Moltkerei Werkstatt e.V.</t>
  </si>
  <si>
    <t>Temporary Gallery -
Zentrum für zeitgenössische Kunst e. V.</t>
  </si>
  <si>
    <t>Live Speaker - Kunstprojekte Ebertplatz, zusätzliche Aufsichten</t>
  </si>
  <si>
    <t>Update Cologne #4</t>
  </si>
  <si>
    <t>Projektförderung Kunst im öffentlichen Raum</t>
  </si>
  <si>
    <t>Simul et Singulis CityLeaks Akademie und Festival</t>
  </si>
  <si>
    <t>AIC ON 2021 Festival: Navigation</t>
  </si>
  <si>
    <t>Projektförderung Kunsträume, Jahresprogramm</t>
  </si>
  <si>
    <t>Richas Digest, Jahresprogramm</t>
  </si>
  <si>
    <t xml:space="preserve">Jahresprogramm </t>
  </si>
  <si>
    <t>BÜRO für kuratorische Fürsorge und kollektives Experiment im Q18</t>
  </si>
  <si>
    <t>Kunsthaus KAT18-Galerie, Jahresprogramm</t>
  </si>
  <si>
    <t>Wir haben Gäste, Jahresprogramm</t>
  </si>
  <si>
    <t>GEDOK Köln e.V.</t>
  </si>
  <si>
    <t xml:space="preserve">Verband deutscher Schriftstellerinnen und Schriftsteller - NRW </t>
  </si>
  <si>
    <t xml:space="preserve">Auftakt Festival für szenische Texte </t>
  </si>
  <si>
    <t>Internationale Kinder- und Jugendbuchwochen, Schwerpunkt Kanada
(inkl. Landeszuschuss 5.000 Euro, Zuschuss Erzbistum 2.600 Euro)</t>
  </si>
  <si>
    <t>Verband deutscher Schriftstellerinnen und Schriftsteller, Bez. Köln</t>
  </si>
  <si>
    <t>FilmInitiativ Köln e.V., Afrika Film Festival</t>
  </si>
  <si>
    <t>Leveringhaus, Tobias</t>
  </si>
  <si>
    <t>Popkultur 2021</t>
  </si>
  <si>
    <t>Barinton Open-Air Festival</t>
  </si>
  <si>
    <t>KLUBKOMM Projekt Open-Air Flächen Teil 1</t>
  </si>
  <si>
    <t>KunstGegenBares</t>
  </si>
  <si>
    <t>Corona-Sondermaßnahme - unterjährige Projektförderung</t>
  </si>
  <si>
    <t>Corona-Sondermaßnahme -  Open-Air Projektförderung</t>
  </si>
  <si>
    <t>Corona-Sondermaßnahme - Open-Air Projektförderung</t>
  </si>
  <si>
    <t>Corona-Sondermaßnahme - Sonderförderung Kulturbetriebe/-vereine</t>
  </si>
  <si>
    <t xml:space="preserve">Kölner Gesellschaft für Alte Musik e.V.  </t>
  </si>
  <si>
    <t>Cologne Jazzweek 2020 (2. Rate)</t>
  </si>
  <si>
    <t>reiheM (inklusive Landeszuschuss 12.500 Euro)</t>
  </si>
  <si>
    <t>Südstadt-Leben e.V.</t>
  </si>
  <si>
    <t xml:space="preserve">The Soul of the Zeit </t>
  </si>
  <si>
    <t xml:space="preserve">Demokratie? Ja! - Aber wie? </t>
  </si>
  <si>
    <t xml:space="preserve">Auf die Plätze, fertig, Kunst! </t>
  </si>
  <si>
    <t>AIC - Art Initiatives Cologne / Kunstinitiativen Köln e.V.</t>
  </si>
  <si>
    <t>Wolkenstein - Theater für Kinder</t>
  </si>
  <si>
    <t>Corona-Sondermaßnahme - Open-Air Infrastrukturförderung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</si>
</sst>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#,##0\ &quot;Euro&quot;"/>
    <numFmt numFmtId="166" formatCode="#,##0\ &quot;€&quot;"/>
    <numFmt numFmtId="167" formatCode="#,##0.00_ ;[Red]\-#,##0.00\ 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theme="1"/>
      <name val="Calibri"/>
      <family val="2"/>
    </font>
    <font>
      <sz val="11"/>
      <color rgb="FFFF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color rgb="FF00B0F0"/>
      <name val="Arial"/>
      <family val="2"/>
    </font>
    <font>
      <strike/>
      <sz val="11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20"/>
      <color theme="1"/>
      <name val="Arial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0"/>
      <color rgb="FF00B0F0"/>
      <name val="Arial"/>
      <family val="2"/>
    </font>
    <font>
      <sz val="12"/>
      <color rgb="FF00B0F0"/>
      <name val="Arial"/>
      <family val="2"/>
    </font>
    <font>
      <sz val="12"/>
      <color theme="9" tint="-0.249977111117893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trike/>
      <sz val="11"/>
      <color theme="1"/>
      <name val="Arial"/>
      <family val="2"/>
    </font>
    <font>
      <sz val="12"/>
      <color theme="7" tint="-0.499984740745262"/>
      <name val="Arial"/>
      <family val="2"/>
    </font>
    <font>
      <b/>
      <sz val="12"/>
      <name val="Arial"/>
      <family val="2"/>
    </font>
    <font>
      <sz val="20"/>
      <color theme="1"/>
      <name val="Arial"/>
      <family val="2"/>
    </font>
    <font>
      <sz val="11"/>
      <color theme="9" tint="-0.249977111117893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color indexed="8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b/>
      <sz val="10"/>
      <color indexed="17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FF0000"/>
      </bottom>
      <diagonal/>
    </border>
    <border>
      <left style="thin">
        <color indexed="64"/>
      </left>
      <right/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4" fontId="3" fillId="0" borderId="0"/>
  </cellStyleXfs>
  <cellXfs count="371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/>
    <xf numFmtId="165" fontId="2" fillId="0" borderId="3" xfId="0" applyNumberFormat="1" applyFont="1" applyBorder="1" applyAlignment="1">
      <alignment vertical="center"/>
    </xf>
    <xf numFmtId="0" fontId="1" fillId="0" borderId="0" xfId="0" applyFont="1"/>
    <xf numFmtId="0" fontId="4" fillId="0" borderId="0" xfId="0" applyFont="1"/>
    <xf numFmtId="0" fontId="3" fillId="0" borderId="3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165" fontId="3" fillId="0" borderId="0" xfId="0" applyNumberFormat="1" applyFont="1" applyBorder="1" applyAlignment="1">
      <alignment horizontal="right" vertical="top"/>
    </xf>
    <xf numFmtId="165" fontId="2" fillId="0" borderId="3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4" fontId="7" fillId="0" borderId="0" xfId="0" applyNumberFormat="1" applyFont="1" applyFill="1" applyBorder="1" applyAlignment="1">
      <alignment horizontal="right" vertical="top" wrapText="1"/>
    </xf>
    <xf numFmtId="0" fontId="3" fillId="0" borderId="3" xfId="1" applyFont="1" applyFill="1" applyBorder="1" applyAlignment="1">
      <alignment vertical="center" wrapText="1"/>
    </xf>
    <xf numFmtId="165" fontId="3" fillId="0" borderId="3" xfId="0" applyNumberFormat="1" applyFont="1" applyBorder="1" applyAlignment="1">
      <alignment horizontal="right" vertical="center"/>
    </xf>
    <xf numFmtId="0" fontId="2" fillId="0" borderId="0" xfId="0" applyFont="1" applyBorder="1"/>
    <xf numFmtId="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 shrinkToFit="1"/>
    </xf>
    <xf numFmtId="0" fontId="7" fillId="0" borderId="0" xfId="0" applyFont="1" applyFill="1" applyBorder="1" applyAlignment="1">
      <alignment horizontal="left" vertical="top" wrapText="1" shrinkToFit="1"/>
    </xf>
    <xf numFmtId="4" fontId="3" fillId="0" borderId="3" xfId="0" applyNumberFormat="1" applyFont="1" applyFill="1" applyBorder="1" applyAlignment="1">
      <alignment horizontal="left" vertical="center" wrapText="1"/>
    </xf>
    <xf numFmtId="0" fontId="5" fillId="0" borderId="0" xfId="0" applyFont="1" applyBorder="1"/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4" fillId="0" borderId="0" xfId="0" applyFont="1" applyBorder="1"/>
    <xf numFmtId="0" fontId="3" fillId="0" borderId="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165" fontId="1" fillId="0" borderId="0" xfId="0" applyNumberFormat="1" applyFont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center"/>
    </xf>
    <xf numFmtId="165" fontId="1" fillId="2" borderId="0" xfId="0" applyNumberFormat="1" applyFont="1" applyFill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166" fontId="2" fillId="0" borderId="0" xfId="0" applyNumberFormat="1" applyFont="1"/>
    <xf numFmtId="0" fontId="2" fillId="0" borderId="0" xfId="0" applyFont="1" applyAlignment="1">
      <alignment wrapText="1"/>
    </xf>
    <xf numFmtId="166" fontId="2" fillId="0" borderId="0" xfId="0" applyNumberFormat="1" applyFont="1" applyBorder="1"/>
    <xf numFmtId="0" fontId="3" fillId="0" borderId="1" xfId="0" applyFont="1" applyFill="1" applyBorder="1" applyAlignment="1">
      <alignment vertical="center"/>
    </xf>
    <xf numFmtId="0" fontId="3" fillId="0" borderId="3" xfId="0" applyFont="1" applyFill="1" applyBorder="1" applyAlignment="1">
      <alignment wrapText="1"/>
    </xf>
    <xf numFmtId="0" fontId="2" fillId="0" borderId="3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0" fontId="5" fillId="0" borderId="0" xfId="0" applyFont="1"/>
    <xf numFmtId="0" fontId="9" fillId="0" borderId="0" xfId="0" applyFont="1"/>
    <xf numFmtId="165" fontId="3" fillId="0" borderId="3" xfId="0" applyNumberFormat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vertical="center" wrapText="1"/>
    </xf>
    <xf numFmtId="0" fontId="8" fillId="0" borderId="6" xfId="0" applyFont="1" applyFill="1" applyBorder="1"/>
    <xf numFmtId="0" fontId="8" fillId="0" borderId="3" xfId="0" applyFont="1" applyFill="1" applyBorder="1"/>
    <xf numFmtId="165" fontId="1" fillId="0" borderId="4" xfId="0" applyNumberFormat="1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3" fillId="0" borderId="0" xfId="0" applyFont="1"/>
    <xf numFmtId="0" fontId="3" fillId="3" borderId="1" xfId="0" applyFont="1" applyFill="1" applyBorder="1" applyAlignment="1">
      <alignment vertical="top" wrapText="1"/>
    </xf>
    <xf numFmtId="0" fontId="3" fillId="0" borderId="7" xfId="0" applyFont="1" applyFill="1" applyBorder="1" applyAlignment="1">
      <alignment vertical="top" wrapText="1" shrinkToFit="1"/>
    </xf>
    <xf numFmtId="0" fontId="3" fillId="0" borderId="3" xfId="0" applyFont="1" applyFill="1" applyBorder="1" applyAlignment="1">
      <alignment vertical="top" wrapText="1" shrinkToFit="1"/>
    </xf>
    <xf numFmtId="0" fontId="14" fillId="0" borderId="0" xfId="0" applyFont="1"/>
    <xf numFmtId="165" fontId="15" fillId="0" borderId="3" xfId="0" applyNumberFormat="1" applyFont="1" applyBorder="1" applyAlignment="1">
      <alignment horizontal="right" vertical="center"/>
    </xf>
    <xf numFmtId="0" fontId="6" fillId="0" borderId="3" xfId="0" applyFont="1" applyFill="1" applyBorder="1" applyAlignment="1">
      <alignment vertical="center" wrapText="1"/>
    </xf>
    <xf numFmtId="0" fontId="3" fillId="0" borderId="7" xfId="1" applyFont="1" applyFill="1" applyBorder="1" applyAlignment="1">
      <alignment vertical="center" wrapText="1"/>
    </xf>
    <xf numFmtId="0" fontId="3" fillId="0" borderId="6" xfId="1" applyFont="1" applyFill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/>
    </xf>
    <xf numFmtId="4" fontId="6" fillId="0" borderId="3" xfId="0" applyNumberFormat="1" applyFont="1" applyFill="1" applyBorder="1" applyAlignment="1">
      <alignment horizontal="left" vertical="center" wrapText="1"/>
    </xf>
    <xf numFmtId="0" fontId="6" fillId="0" borderId="3" xfId="0" applyFont="1" applyBorder="1" applyAlignment="1">
      <alignment vertical="center"/>
    </xf>
    <xf numFmtId="0" fontId="2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top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15" fillId="0" borderId="0" xfId="0" applyFont="1"/>
    <xf numFmtId="0" fontId="2" fillId="0" borderId="3" xfId="0" applyFont="1" applyFill="1" applyBorder="1" applyAlignment="1">
      <alignment horizontal="left" vertical="center"/>
    </xf>
    <xf numFmtId="0" fontId="15" fillId="0" borderId="3" xfId="0" applyFont="1" applyBorder="1" applyAlignment="1">
      <alignment horizontal="right" vertical="center"/>
    </xf>
    <xf numFmtId="0" fontId="19" fillId="0" borderId="0" xfId="0" applyFont="1"/>
    <xf numFmtId="0" fontId="2" fillId="0" borderId="3" xfId="0" applyFont="1" applyBorder="1" applyAlignment="1">
      <alignment horizontal="left" vertical="center"/>
    </xf>
    <xf numFmtId="0" fontId="20" fillId="0" borderId="0" xfId="0" applyFont="1"/>
    <xf numFmtId="0" fontId="3" fillId="3" borderId="3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12" fillId="0" borderId="0" xfId="0" applyFont="1"/>
    <xf numFmtId="165" fontId="21" fillId="0" borderId="0" xfId="0" applyNumberFormat="1" applyFont="1" applyBorder="1" applyAlignment="1">
      <alignment horizontal="right" vertical="top"/>
    </xf>
    <xf numFmtId="0" fontId="22" fillId="0" borderId="0" xfId="0" applyFont="1" applyFill="1"/>
    <xf numFmtId="0" fontId="2" fillId="0" borderId="3" xfId="0" applyFont="1" applyBorder="1" applyAlignment="1">
      <alignment horizontal="left" vertical="center" wrapText="1" indent="1"/>
    </xf>
    <xf numFmtId="0" fontId="2" fillId="0" borderId="3" xfId="0" applyFont="1" applyBorder="1"/>
    <xf numFmtId="0" fontId="15" fillId="0" borderId="0" xfId="0" applyFont="1" applyFill="1"/>
    <xf numFmtId="0" fontId="2" fillId="0" borderId="3" xfId="0" applyFont="1" applyBorder="1" applyAlignment="1">
      <alignment wrapText="1"/>
    </xf>
    <xf numFmtId="0" fontId="3" fillId="0" borderId="3" xfId="0" applyFont="1" applyBorder="1"/>
    <xf numFmtId="0" fontId="24" fillId="0" borderId="0" xfId="0" applyFont="1" applyFill="1"/>
    <xf numFmtId="4" fontId="3" fillId="0" borderId="6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/>
    <xf numFmtId="0" fontId="1" fillId="0" borderId="0" xfId="0" applyFont="1" applyBorder="1" applyAlignment="1">
      <alignment horizontal="right" vertical="center"/>
    </xf>
    <xf numFmtId="165" fontId="15" fillId="0" borderId="0" xfId="0" applyNumberFormat="1" applyFont="1" applyAlignment="1">
      <alignment horizontal="right" vertical="center"/>
    </xf>
    <xf numFmtId="165" fontId="15" fillId="0" borderId="0" xfId="0" applyNumberFormat="1" applyFont="1" applyBorder="1" applyAlignment="1">
      <alignment horizontal="right" vertical="center"/>
    </xf>
    <xf numFmtId="0" fontId="15" fillId="0" borderId="0" xfId="0" applyFont="1" applyBorder="1"/>
    <xf numFmtId="0" fontId="2" fillId="0" borderId="3" xfId="0" applyFont="1" applyFill="1" applyBorder="1" applyAlignment="1">
      <alignment horizontal="left" vertical="center" wrapText="1" indent="1"/>
    </xf>
    <xf numFmtId="0" fontId="2" fillId="0" borderId="3" xfId="0" applyFont="1" applyFill="1" applyBorder="1" applyAlignment="1">
      <alignment wrapText="1"/>
    </xf>
    <xf numFmtId="165" fontId="2" fillId="0" borderId="3" xfId="0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wrapText="1"/>
    </xf>
    <xf numFmtId="165" fontId="21" fillId="0" borderId="3" xfId="0" applyNumberFormat="1" applyFont="1" applyBorder="1" applyAlignment="1">
      <alignment horizontal="right" vertical="center"/>
    </xf>
    <xf numFmtId="0" fontId="21" fillId="0" borderId="3" xfId="0" applyFont="1" applyBorder="1" applyAlignment="1">
      <alignment wrapText="1"/>
    </xf>
    <xf numFmtId="0" fontId="2" fillId="0" borderId="0" xfId="0" applyFont="1" applyAlignment="1"/>
    <xf numFmtId="165" fontId="1" fillId="0" borderId="0" xfId="0" applyNumberFormat="1" applyFont="1" applyBorder="1"/>
    <xf numFmtId="0" fontId="26" fillId="0" borderId="0" xfId="0" applyFont="1"/>
    <xf numFmtId="0" fontId="2" fillId="0" borderId="3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3" borderId="3" xfId="0" applyFont="1" applyFill="1" applyBorder="1" applyAlignment="1">
      <alignment vertical="top" wrapText="1"/>
    </xf>
    <xf numFmtId="165" fontId="2" fillId="0" borderId="4" xfId="0" applyNumberFormat="1" applyFont="1" applyBorder="1" applyAlignment="1">
      <alignment horizontal="right" vertical="center"/>
    </xf>
    <xf numFmtId="0" fontId="2" fillId="0" borderId="6" xfId="0" applyFont="1" applyFill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left" vertical="center" wrapText="1"/>
    </xf>
    <xf numFmtId="165" fontId="21" fillId="0" borderId="0" xfId="0" applyNumberFormat="1" applyFont="1" applyBorder="1" applyAlignment="1">
      <alignment horizontal="right" vertical="center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165" fontId="2" fillId="0" borderId="0" xfId="0" applyNumberFormat="1" applyFont="1"/>
    <xf numFmtId="0" fontId="27" fillId="0" borderId="0" xfId="0" applyFont="1"/>
    <xf numFmtId="0" fontId="3" fillId="0" borderId="2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165" fontId="12" fillId="0" borderId="0" xfId="0" applyNumberFormat="1" applyFont="1" applyBorder="1" applyAlignment="1">
      <alignment horizontal="right" vertical="center"/>
    </xf>
    <xf numFmtId="0" fontId="1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165" fontId="12" fillId="0" borderId="0" xfId="0" applyNumberFormat="1" applyFont="1" applyBorder="1"/>
    <xf numFmtId="3" fontId="2" fillId="0" borderId="0" xfId="0" applyNumberFormat="1" applyFont="1"/>
    <xf numFmtId="165" fontId="15" fillId="0" borderId="3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/>
    <xf numFmtId="0" fontId="2" fillId="0" borderId="1" xfId="0" applyFont="1" applyFill="1" applyBorder="1" applyAlignment="1"/>
    <xf numFmtId="0" fontId="2" fillId="0" borderId="1" xfId="0" applyFont="1" applyFill="1" applyBorder="1" applyAlignment="1">
      <alignment wrapText="1"/>
    </xf>
    <xf numFmtId="0" fontId="1" fillId="0" borderId="0" xfId="0" applyFont="1" applyBorder="1"/>
    <xf numFmtId="1" fontId="2" fillId="0" borderId="3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left" vertical="top" wrapText="1"/>
    </xf>
    <xf numFmtId="165" fontId="1" fillId="2" borderId="0" xfId="0" applyNumberFormat="1" applyFont="1" applyFill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165" fontId="15" fillId="0" borderId="5" xfId="0" applyNumberFormat="1" applyFont="1" applyBorder="1" applyAlignment="1">
      <alignment horizontal="right" vertical="center"/>
    </xf>
    <xf numFmtId="0" fontId="3" fillId="0" borderId="0" xfId="0" applyFont="1"/>
    <xf numFmtId="165" fontId="12" fillId="0" borderId="0" xfId="0" applyNumberFormat="1" applyFont="1" applyFill="1" applyBorder="1" applyAlignment="1">
      <alignment horizontal="right" vertical="center"/>
    </xf>
    <xf numFmtId="0" fontId="2" fillId="0" borderId="6" xfId="0" applyFont="1" applyBorder="1" applyAlignment="1">
      <alignment wrapText="1"/>
    </xf>
    <xf numFmtId="0" fontId="2" fillId="0" borderId="6" xfId="0" applyFont="1" applyBorder="1"/>
    <xf numFmtId="0" fontId="2" fillId="0" borderId="0" xfId="0" applyFont="1" applyFill="1" applyAlignment="1">
      <alignment wrapText="1"/>
    </xf>
    <xf numFmtId="0" fontId="2" fillId="0" borderId="3" xfId="0" applyFont="1" applyFill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/>
    <xf numFmtId="165" fontId="2" fillId="0" borderId="0" xfId="0" applyNumberFormat="1" applyFont="1" applyBorder="1"/>
    <xf numFmtId="0" fontId="12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right" vertical="center"/>
    </xf>
    <xf numFmtId="0" fontId="0" fillId="0" borderId="0" xfId="0" applyAlignment="1">
      <alignment vertical="center"/>
    </xf>
    <xf numFmtId="0" fontId="21" fillId="3" borderId="3" xfId="0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2" fillId="0" borderId="0" xfId="0" applyFont="1" applyFill="1"/>
    <xf numFmtId="165" fontId="21" fillId="0" borderId="0" xfId="0" applyNumberFormat="1" applyFont="1" applyFill="1" applyBorder="1" applyAlignment="1">
      <alignment horizontal="right" vertical="top"/>
    </xf>
    <xf numFmtId="0" fontId="15" fillId="0" borderId="3" xfId="0" applyFont="1" applyBorder="1" applyAlignment="1">
      <alignment horizontal="left" vertical="center"/>
    </xf>
    <xf numFmtId="0" fontId="31" fillId="3" borderId="3" xfId="0" applyFont="1" applyFill="1" applyBorder="1" applyAlignment="1">
      <alignment horizontal="left" vertical="top" wrapText="1"/>
    </xf>
    <xf numFmtId="164" fontId="31" fillId="0" borderId="3" xfId="0" applyNumberFormat="1" applyFont="1" applyFill="1" applyBorder="1" applyAlignment="1">
      <alignment vertical="top" wrapText="1"/>
    </xf>
    <xf numFmtId="0" fontId="15" fillId="0" borderId="3" xfId="0" applyFont="1" applyFill="1" applyBorder="1"/>
    <xf numFmtId="165" fontId="15" fillId="0" borderId="0" xfId="0" applyNumberFormat="1" applyFont="1" applyFill="1" applyBorder="1" applyAlignment="1">
      <alignment horizontal="right" vertical="center"/>
    </xf>
    <xf numFmtId="4" fontId="30" fillId="0" borderId="0" xfId="0" applyNumberFormat="1" applyFont="1" applyFill="1" applyBorder="1" applyAlignment="1">
      <alignment vertical="center"/>
    </xf>
    <xf numFmtId="0" fontId="31" fillId="3" borderId="3" xfId="0" applyFont="1" applyFill="1" applyBorder="1" applyAlignment="1">
      <alignment horizontal="left" vertical="center" wrapText="1"/>
    </xf>
    <xf numFmtId="0" fontId="31" fillId="3" borderId="5" xfId="0" applyFont="1" applyFill="1" applyBorder="1" applyAlignment="1">
      <alignment horizontal="left" vertical="center" wrapText="1"/>
    </xf>
    <xf numFmtId="165" fontId="15" fillId="0" borderId="0" xfId="0" applyNumberFormat="1" applyFont="1" applyFill="1" applyBorder="1"/>
    <xf numFmtId="165" fontId="12" fillId="0" borderId="0" xfId="0" applyNumberFormat="1" applyFont="1" applyFill="1"/>
    <xf numFmtId="0" fontId="31" fillId="3" borderId="5" xfId="0" applyFont="1" applyFill="1" applyBorder="1" applyAlignment="1">
      <alignment horizontal="left" vertical="top" wrapText="1"/>
    </xf>
    <xf numFmtId="0" fontId="6" fillId="0" borderId="0" xfId="1" applyFill="1" applyBorder="1" applyAlignment="1">
      <alignment vertical="center"/>
    </xf>
    <xf numFmtId="167" fontId="6" fillId="0" borderId="0" xfId="1" applyNumberFormat="1" applyFill="1" applyBorder="1" applyAlignment="1">
      <alignment vertical="center"/>
    </xf>
    <xf numFmtId="0" fontId="21" fillId="0" borderId="3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vertical="center"/>
    </xf>
    <xf numFmtId="0" fontId="21" fillId="0" borderId="3" xfId="0" applyFont="1" applyFill="1" applyBorder="1" applyAlignment="1">
      <alignment vertical="center"/>
    </xf>
    <xf numFmtId="0" fontId="6" fillId="0" borderId="0" xfId="1" applyFill="1" applyBorder="1" applyAlignment="1">
      <alignment vertical="center" wrapText="1"/>
    </xf>
    <xf numFmtId="167" fontId="30" fillId="0" borderId="0" xfId="1" applyNumberFormat="1" applyFont="1" applyFill="1" applyBorder="1" applyAlignment="1">
      <alignment vertical="center"/>
    </xf>
    <xf numFmtId="4" fontId="32" fillId="0" borderId="0" xfId="1" applyNumberFormat="1" applyFont="1" applyFill="1" applyBorder="1" applyAlignment="1">
      <alignment horizontal="left" vertical="center"/>
    </xf>
    <xf numFmtId="4" fontId="6" fillId="0" borderId="0" xfId="1" applyNumberFormat="1" applyFill="1" applyBorder="1" applyAlignment="1">
      <alignment vertical="center"/>
    </xf>
    <xf numFmtId="0" fontId="15" fillId="2" borderId="3" xfId="0" applyFont="1" applyFill="1" applyBorder="1"/>
    <xf numFmtId="0" fontId="15" fillId="2" borderId="3" xfId="0" applyFont="1" applyFill="1" applyBorder="1" applyAlignment="1">
      <alignment horizontal="right"/>
    </xf>
    <xf numFmtId="0" fontId="6" fillId="0" borderId="0" xfId="1" applyBorder="1" applyAlignment="1">
      <alignment vertical="center" wrapText="1"/>
    </xf>
    <xf numFmtId="0" fontId="6" fillId="0" borderId="0" xfId="1" applyBorder="1" applyAlignment="1">
      <alignment vertical="center"/>
    </xf>
    <xf numFmtId="0" fontId="30" fillId="0" borderId="0" xfId="1" applyFont="1" applyFill="1" applyBorder="1" applyAlignment="1">
      <alignment horizontal="left" vertical="center"/>
    </xf>
    <xf numFmtId="167" fontId="30" fillId="0" borderId="0" xfId="1" applyNumberFormat="1" applyFont="1" applyFill="1" applyBorder="1" applyAlignment="1">
      <alignment horizontal="right" vertical="center"/>
    </xf>
    <xf numFmtId="4" fontId="34" fillId="0" borderId="0" xfId="1" applyNumberFormat="1" applyFont="1" applyBorder="1" applyAlignment="1">
      <alignment horizontal="center" vertical="center"/>
    </xf>
    <xf numFmtId="0" fontId="3" fillId="3" borderId="3" xfId="0" applyFont="1" applyFill="1" applyBorder="1"/>
    <xf numFmtId="0" fontId="3" fillId="0" borderId="3" xfId="0" applyFont="1" applyFill="1" applyBorder="1"/>
    <xf numFmtId="0" fontId="3" fillId="0" borderId="2" xfId="0" applyFont="1" applyBorder="1"/>
    <xf numFmtId="0" fontId="3" fillId="0" borderId="6" xfId="0" applyFont="1" applyBorder="1"/>
    <xf numFmtId="0" fontId="3" fillId="3" borderId="2" xfId="0" applyFont="1" applyFill="1" applyBorder="1"/>
    <xf numFmtId="0" fontId="3" fillId="3" borderId="6" xfId="0" applyFont="1" applyFill="1" applyBorder="1"/>
    <xf numFmtId="165" fontId="12" fillId="0" borderId="0" xfId="0" applyNumberFormat="1" applyFont="1"/>
    <xf numFmtId="1" fontId="3" fillId="0" borderId="2" xfId="0" applyNumberFormat="1" applyFont="1" applyFill="1" applyBorder="1" applyAlignment="1">
      <alignment vertical="center" shrinkToFit="1"/>
    </xf>
    <xf numFmtId="1" fontId="3" fillId="0" borderId="2" xfId="0" applyNumberFormat="1" applyFont="1" applyBorder="1" applyAlignment="1">
      <alignment vertical="center" shrinkToFit="1"/>
    </xf>
    <xf numFmtId="0" fontId="3" fillId="0" borderId="2" xfId="0" applyFont="1" applyFill="1" applyBorder="1" applyAlignment="1">
      <alignment wrapText="1"/>
    </xf>
    <xf numFmtId="0" fontId="3" fillId="0" borderId="6" xfId="0" applyFont="1" applyFill="1" applyBorder="1"/>
    <xf numFmtId="1" fontId="3" fillId="0" borderId="5" xfId="0" applyNumberFormat="1" applyFont="1" applyFill="1" applyBorder="1" applyAlignment="1">
      <alignment vertical="center" shrinkToFit="1"/>
    </xf>
    <xf numFmtId="1" fontId="3" fillId="0" borderId="5" xfId="0" applyNumberFormat="1" applyFont="1" applyBorder="1" applyAlignment="1">
      <alignment vertical="center" wrapText="1" shrinkToFit="1"/>
    </xf>
    <xf numFmtId="0" fontId="3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165" fontId="25" fillId="0" borderId="0" xfId="1" applyNumberFormat="1" applyFont="1" applyBorder="1" applyAlignment="1">
      <alignment vertical="center"/>
    </xf>
    <xf numFmtId="165" fontId="2" fillId="0" borderId="6" xfId="0" applyNumberFormat="1" applyFont="1" applyFill="1" applyBorder="1" applyAlignment="1">
      <alignment horizontal="right" vertical="center"/>
    </xf>
    <xf numFmtId="1" fontId="3" fillId="0" borderId="3" xfId="0" applyNumberFormat="1" applyFont="1" applyBorder="1" applyAlignment="1">
      <alignment vertical="center" wrapText="1" shrinkToFit="1"/>
    </xf>
    <xf numFmtId="0" fontId="12" fillId="2" borderId="0" xfId="0" applyFont="1" applyFill="1" applyAlignment="1">
      <alignment horizontal="left" vertical="center"/>
    </xf>
    <xf numFmtId="165" fontId="12" fillId="2" borderId="0" xfId="0" applyNumberFormat="1" applyFont="1" applyFill="1" applyAlignment="1">
      <alignment horizontal="right" vertical="center"/>
    </xf>
    <xf numFmtId="1" fontId="3" fillId="0" borderId="5" xfId="0" applyNumberFormat="1" applyFont="1" applyFill="1" applyBorder="1" applyAlignment="1">
      <alignment vertical="center" wrapText="1" shrinkToFit="1"/>
    </xf>
    <xf numFmtId="0" fontId="29" fillId="0" borderId="0" xfId="0" applyFont="1" applyAlignment="1">
      <alignment vertical="center"/>
    </xf>
    <xf numFmtId="0" fontId="15" fillId="0" borderId="0" xfId="0" applyFont="1" applyFill="1" applyBorder="1"/>
    <xf numFmtId="0" fontId="15" fillId="0" borderId="3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Fill="1" applyBorder="1" applyAlignment="1">
      <alignment wrapText="1"/>
    </xf>
    <xf numFmtId="0" fontId="15" fillId="0" borderId="0" xfId="0" applyFont="1" applyFill="1" applyBorder="1" applyAlignment="1"/>
    <xf numFmtId="0" fontId="21" fillId="0" borderId="3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 wrapText="1"/>
    </xf>
    <xf numFmtId="165" fontId="21" fillId="0" borderId="3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vertical="center"/>
    </xf>
    <xf numFmtId="165" fontId="15" fillId="0" borderId="0" xfId="0" applyNumberFormat="1" applyFont="1"/>
    <xf numFmtId="0" fontId="2" fillId="0" borderId="2" xfId="0" applyFont="1" applyBorder="1" applyAlignment="1">
      <alignment horizontal="left" vertical="center"/>
    </xf>
    <xf numFmtId="0" fontId="3" fillId="0" borderId="6" xfId="0" applyFont="1" applyFill="1" applyBorder="1" applyAlignment="1">
      <alignment vertical="center" wrapText="1"/>
    </xf>
    <xf numFmtId="0" fontId="2" fillId="0" borderId="3" xfId="0" applyFont="1" applyBorder="1" applyAlignment="1">
      <alignment horizontal="left" vertical="top" wrapText="1"/>
    </xf>
    <xf numFmtId="165" fontId="2" fillId="0" borderId="0" xfId="0" applyNumberFormat="1" applyFont="1" applyBorder="1" applyAlignment="1">
      <alignment horizontal="right" vertical="center"/>
    </xf>
    <xf numFmtId="166" fontId="2" fillId="0" borderId="0" xfId="0" applyNumberFormat="1" applyFont="1" applyAlignment="1">
      <alignment horizontal="right" vertical="center"/>
    </xf>
    <xf numFmtId="0" fontId="15" fillId="3" borderId="3" xfId="0" applyFont="1" applyFill="1" applyBorder="1" applyAlignment="1">
      <alignment horizontal="left" vertical="center"/>
    </xf>
    <xf numFmtId="165" fontId="15" fillId="3" borderId="3" xfId="0" applyNumberFormat="1" applyFont="1" applyFill="1" applyBorder="1" applyAlignment="1">
      <alignment horizontal="right" vertical="center"/>
    </xf>
    <xf numFmtId="165" fontId="3" fillId="3" borderId="3" xfId="0" applyNumberFormat="1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left" vertical="center"/>
    </xf>
    <xf numFmtId="165" fontId="2" fillId="4" borderId="0" xfId="0" applyNumberFormat="1" applyFont="1" applyFill="1" applyBorder="1" applyAlignment="1">
      <alignment horizontal="left" vertical="center"/>
    </xf>
    <xf numFmtId="165" fontId="1" fillId="4" borderId="3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  <xf numFmtId="0" fontId="1" fillId="0" borderId="12" xfId="0" applyFont="1" applyBorder="1"/>
    <xf numFmtId="0" fontId="2" fillId="0" borderId="12" xfId="0" applyFont="1" applyFill="1" applyBorder="1"/>
    <xf numFmtId="0" fontId="2" fillId="0" borderId="12" xfId="0" applyFont="1" applyBorder="1"/>
    <xf numFmtId="0" fontId="2" fillId="2" borderId="13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right" vertical="center"/>
    </xf>
    <xf numFmtId="0" fontId="1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35" fillId="0" borderId="0" xfId="0" applyFont="1" applyAlignment="1">
      <alignment horizontal="left" vertical="center"/>
    </xf>
    <xf numFmtId="0" fontId="3" fillId="4" borderId="0" xfId="1" applyFont="1" applyFill="1" applyBorder="1" applyAlignment="1">
      <alignment vertical="center" wrapText="1"/>
    </xf>
    <xf numFmtId="0" fontId="7" fillId="2" borderId="6" xfId="0" applyFont="1" applyFill="1" applyBorder="1"/>
    <xf numFmtId="0" fontId="7" fillId="2" borderId="6" xfId="0" applyFont="1" applyFill="1" applyBorder="1" applyAlignment="1">
      <alignment wrapText="1"/>
    </xf>
    <xf numFmtId="4" fontId="7" fillId="2" borderId="6" xfId="0" applyNumberFormat="1" applyFont="1" applyFill="1" applyBorder="1" applyAlignment="1">
      <alignment horizontal="right"/>
    </xf>
    <xf numFmtId="0" fontId="7" fillId="2" borderId="8" xfId="0" applyFont="1" applyFill="1" applyBorder="1"/>
    <xf numFmtId="4" fontId="3" fillId="0" borderId="12" xfId="0" applyNumberFormat="1" applyFont="1" applyFill="1" applyBorder="1"/>
    <xf numFmtId="0" fontId="3" fillId="4" borderId="4" xfId="0" applyFont="1" applyFill="1" applyBorder="1" applyAlignment="1">
      <alignment horizontal="left" vertical="center" wrapText="1"/>
    </xf>
    <xf numFmtId="4" fontId="3" fillId="4" borderId="0" xfId="0" applyNumberFormat="1" applyFont="1" applyFill="1" applyBorder="1" applyAlignment="1">
      <alignment horizontal="center" vertical="center" wrapText="1"/>
    </xf>
    <xf numFmtId="0" fontId="3" fillId="4" borderId="0" xfId="0" applyFont="1" applyFill="1" applyBorder="1"/>
    <xf numFmtId="0" fontId="3" fillId="4" borderId="0" xfId="0" applyFont="1" applyFill="1" applyBorder="1" applyAlignment="1">
      <alignment wrapText="1"/>
    </xf>
    <xf numFmtId="0" fontId="3" fillId="4" borderId="0" xfId="0" applyFont="1" applyFill="1" applyBorder="1" applyAlignment="1">
      <alignment horizontal="left" vertical="center" wrapText="1"/>
    </xf>
    <xf numFmtId="0" fontId="12" fillId="0" borderId="12" xfId="0" applyFont="1" applyBorder="1"/>
    <xf numFmtId="0" fontId="2" fillId="4" borderId="0" xfId="0" applyFont="1" applyFill="1" applyAlignment="1">
      <alignment horizontal="left" vertical="center" wrapText="1"/>
    </xf>
    <xf numFmtId="165" fontId="2" fillId="4" borderId="0" xfId="0" applyNumberFormat="1" applyFont="1" applyFill="1" applyAlignment="1">
      <alignment horizontal="right" vertical="center"/>
    </xf>
    <xf numFmtId="0" fontId="3" fillId="3" borderId="13" xfId="0" applyFont="1" applyFill="1" applyBorder="1" applyAlignment="1">
      <alignment vertical="top" wrapText="1"/>
    </xf>
    <xf numFmtId="0" fontId="3" fillId="3" borderId="6" xfId="0" applyFont="1" applyFill="1" applyBorder="1" applyAlignment="1">
      <alignment vertical="top" wrapText="1"/>
    </xf>
    <xf numFmtId="165" fontId="2" fillId="0" borderId="6" xfId="0" applyNumberFormat="1" applyFont="1" applyBorder="1" applyAlignment="1">
      <alignment horizontal="right" vertical="center"/>
    </xf>
    <xf numFmtId="0" fontId="2" fillId="2" borderId="16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right" vertical="center"/>
    </xf>
    <xf numFmtId="0" fontId="3" fillId="4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right"/>
    </xf>
    <xf numFmtId="0" fontId="7" fillId="0" borderId="12" xfId="0" applyFont="1" applyBorder="1"/>
    <xf numFmtId="0" fontId="5" fillId="0" borderId="12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vertical="center" wrapText="1"/>
    </xf>
    <xf numFmtId="165" fontId="12" fillId="4" borderId="3" xfId="0" applyNumberFormat="1" applyFont="1" applyFill="1" applyBorder="1" applyAlignment="1">
      <alignment horizontal="right" vertical="center"/>
    </xf>
    <xf numFmtId="0" fontId="2" fillId="2" borderId="6" xfId="0" applyFont="1" applyFill="1" applyBorder="1"/>
    <xf numFmtId="0" fontId="7" fillId="0" borderId="12" xfId="0" applyFont="1" applyFill="1" applyBorder="1" applyAlignment="1">
      <alignment horizontal="left" vertical="top" wrapText="1"/>
    </xf>
    <xf numFmtId="4" fontId="7" fillId="0" borderId="12" xfId="0" applyNumberFormat="1" applyFont="1" applyFill="1" applyBorder="1" applyAlignment="1">
      <alignment horizontal="right" vertical="top" wrapText="1"/>
    </xf>
    <xf numFmtId="0" fontId="3" fillId="4" borderId="0" xfId="0" applyFont="1" applyFill="1" applyBorder="1" applyAlignment="1">
      <alignment horizontal="left" vertical="top" wrapText="1" shrinkToFit="1"/>
    </xf>
    <xf numFmtId="0" fontId="7" fillId="4" borderId="0" xfId="0" applyFont="1" applyFill="1" applyBorder="1" applyAlignment="1">
      <alignment horizontal="left" vertical="top" wrapText="1" shrinkToFit="1"/>
    </xf>
    <xf numFmtId="0" fontId="18" fillId="4" borderId="0" xfId="0" applyFont="1" applyFill="1" applyBorder="1" applyAlignment="1">
      <alignment horizontal="left" vertical="top" wrapText="1" shrinkToFit="1"/>
    </xf>
    <xf numFmtId="165" fontId="1" fillId="4" borderId="6" xfId="0" applyNumberFormat="1" applyFont="1" applyFill="1" applyBorder="1" applyAlignment="1">
      <alignment horizontal="right" vertical="center"/>
    </xf>
    <xf numFmtId="0" fontId="36" fillId="0" borderId="0" xfId="0" applyFont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27" fillId="0" borderId="12" xfId="0" applyFont="1" applyBorder="1"/>
    <xf numFmtId="0" fontId="15" fillId="0" borderId="12" xfId="0" applyFont="1" applyBorder="1" applyAlignment="1">
      <alignment horizontal="right" vertical="center"/>
    </xf>
    <xf numFmtId="0" fontId="8" fillId="4" borderId="0" xfId="0" applyFont="1" applyFill="1" applyBorder="1" applyAlignment="1">
      <alignment horizontal="left" vertical="top" wrapText="1"/>
    </xf>
    <xf numFmtId="0" fontId="15" fillId="4" borderId="0" xfId="0" applyFont="1" applyFill="1" applyBorder="1" applyAlignment="1">
      <alignment horizontal="left" vertical="center"/>
    </xf>
    <xf numFmtId="165" fontId="12" fillId="4" borderId="6" xfId="0" applyNumberFormat="1" applyFont="1" applyFill="1" applyBorder="1" applyAlignment="1">
      <alignment horizontal="right" vertical="center"/>
    </xf>
    <xf numFmtId="0" fontId="2" fillId="4" borderId="0" xfId="0" applyFont="1" applyFill="1"/>
    <xf numFmtId="0" fontId="15" fillId="4" borderId="6" xfId="0" applyFont="1" applyFill="1" applyBorder="1" applyAlignment="1">
      <alignment horizontal="left" vertical="center"/>
    </xf>
    <xf numFmtId="0" fontId="15" fillId="4" borderId="6" xfId="0" applyFont="1" applyFill="1" applyBorder="1" applyAlignment="1">
      <alignment horizontal="right" vertical="center"/>
    </xf>
    <xf numFmtId="0" fontId="5" fillId="0" borderId="12" xfId="0" applyFont="1" applyBorder="1"/>
    <xf numFmtId="0" fontId="28" fillId="4" borderId="0" xfId="1" applyFont="1" applyFill="1" applyBorder="1" applyAlignment="1">
      <alignment wrapText="1"/>
    </xf>
    <xf numFmtId="0" fontId="2" fillId="4" borderId="0" xfId="0" applyFont="1" applyFill="1" applyBorder="1"/>
    <xf numFmtId="165" fontId="12" fillId="4" borderId="10" xfId="0" applyNumberFormat="1" applyFont="1" applyFill="1" applyBorder="1" applyAlignment="1"/>
    <xf numFmtId="165" fontId="12" fillId="4" borderId="3" xfId="0" applyNumberFormat="1" applyFont="1" applyFill="1" applyBorder="1"/>
    <xf numFmtId="0" fontId="15" fillId="4" borderId="17" xfId="0" applyFont="1" applyFill="1" applyBorder="1" applyAlignment="1">
      <alignment horizontal="left" vertical="center"/>
    </xf>
    <xf numFmtId="0" fontId="15" fillId="4" borderId="17" xfId="0" applyFont="1" applyFill="1" applyBorder="1" applyAlignment="1">
      <alignment horizontal="right" vertical="center"/>
    </xf>
    <xf numFmtId="0" fontId="1" fillId="4" borderId="9" xfId="0" applyFont="1" applyFill="1" applyBorder="1"/>
    <xf numFmtId="0" fontId="1" fillId="4" borderId="0" xfId="0" applyFont="1" applyFill="1" applyBorder="1"/>
    <xf numFmtId="165" fontId="2" fillId="4" borderId="0" xfId="0" applyNumberFormat="1" applyFont="1" applyFill="1"/>
    <xf numFmtId="0" fontId="2" fillId="4" borderId="6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right" vertical="center"/>
    </xf>
    <xf numFmtId="0" fontId="2" fillId="4" borderId="6" xfId="0" applyFont="1" applyFill="1" applyBorder="1"/>
    <xf numFmtId="0" fontId="2" fillId="0" borderId="6" xfId="0" applyFont="1" applyFill="1" applyBorder="1" applyAlignment="1">
      <alignment wrapText="1"/>
    </xf>
    <xf numFmtId="0" fontId="2" fillId="0" borderId="6" xfId="0" applyFont="1" applyFill="1" applyBorder="1"/>
    <xf numFmtId="0" fontId="8" fillId="3" borderId="3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horizontal="left" vertical="center"/>
    </xf>
    <xf numFmtId="165" fontId="1" fillId="4" borderId="0" xfId="0" applyNumberFormat="1" applyFont="1" applyFill="1"/>
    <xf numFmtId="0" fontId="15" fillId="4" borderId="0" xfId="0" applyFont="1" applyFill="1" applyAlignment="1">
      <alignment horizontal="right" vertical="center"/>
    </xf>
    <xf numFmtId="0" fontId="2" fillId="2" borderId="6" xfId="0" applyFont="1" applyFill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12" xfId="0" applyFont="1" applyBorder="1"/>
    <xf numFmtId="0" fontId="37" fillId="0" borderId="0" xfId="0" applyFont="1" applyAlignment="1">
      <alignment horizontal="left" vertical="center"/>
    </xf>
    <xf numFmtId="0" fontId="2" fillId="4" borderId="0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left" vertical="top" wrapText="1"/>
    </xf>
    <xf numFmtId="0" fontId="2" fillId="2" borderId="8" xfId="0" applyFont="1" applyFill="1" applyBorder="1"/>
    <xf numFmtId="0" fontId="2" fillId="2" borderId="8" xfId="0" applyFont="1" applyFill="1" applyBorder="1" applyAlignment="1">
      <alignment horizontal="right"/>
    </xf>
    <xf numFmtId="0" fontId="36" fillId="0" borderId="0" xfId="0" applyFont="1" applyAlignment="1">
      <alignment vertical="center"/>
    </xf>
    <xf numFmtId="0" fontId="2" fillId="4" borderId="0" xfId="0" applyFont="1" applyFill="1" applyAlignment="1"/>
    <xf numFmtId="0" fontId="12" fillId="0" borderId="12" xfId="0" applyFont="1" applyBorder="1" applyAlignment="1"/>
    <xf numFmtId="165" fontId="2" fillId="0" borderId="12" xfId="0" applyNumberFormat="1" applyFont="1" applyBorder="1" applyAlignment="1">
      <alignment horizontal="right" vertical="center"/>
    </xf>
    <xf numFmtId="0" fontId="2" fillId="4" borderId="6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165" fontId="1" fillId="0" borderId="0" xfId="0" applyNumberFormat="1" applyFont="1" applyFill="1" applyBorder="1" applyAlignment="1">
      <alignment horizontal="right" vertical="center"/>
    </xf>
    <xf numFmtId="165" fontId="3" fillId="0" borderId="12" xfId="0" applyNumberFormat="1" applyFont="1" applyBorder="1" applyAlignment="1">
      <alignment horizontal="right" vertical="top"/>
    </xf>
    <xf numFmtId="0" fontId="3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vertical="center" wrapText="1"/>
    </xf>
    <xf numFmtId="0" fontId="1" fillId="0" borderId="12" xfId="0" applyFont="1" applyBorder="1" applyAlignment="1"/>
    <xf numFmtId="165" fontId="1" fillId="0" borderId="0" xfId="0" applyNumberFormat="1" applyFont="1" applyFill="1" applyAlignment="1">
      <alignment horizontal="right" vertical="center"/>
    </xf>
    <xf numFmtId="0" fontId="2" fillId="4" borderId="0" xfId="0" applyFont="1" applyFill="1" applyAlignment="1">
      <alignment wrapText="1"/>
    </xf>
    <xf numFmtId="0" fontId="36" fillId="0" borderId="0" xfId="0" applyFont="1" applyFill="1" applyAlignment="1">
      <alignment horizontal="left" vertical="center"/>
    </xf>
    <xf numFmtId="0" fontId="0" fillId="4" borderId="0" xfId="0" applyFill="1" applyAlignment="1">
      <alignment vertical="center"/>
    </xf>
    <xf numFmtId="0" fontId="2" fillId="4" borderId="6" xfId="0" applyFont="1" applyFill="1" applyBorder="1" applyAlignment="1">
      <alignment horizontal="right"/>
    </xf>
    <xf numFmtId="0" fontId="12" fillId="0" borderId="12" xfId="0" applyFont="1" applyFill="1" applyBorder="1" applyAlignment="1">
      <alignment horizontal="left" vertical="center"/>
    </xf>
    <xf numFmtId="0" fontId="15" fillId="0" borderId="12" xfId="0" applyFont="1" applyFill="1" applyBorder="1" applyAlignment="1">
      <alignment horizontal="left" vertical="center"/>
    </xf>
    <xf numFmtId="0" fontId="15" fillId="0" borderId="12" xfId="0" applyFont="1" applyFill="1" applyBorder="1" applyAlignment="1">
      <alignment horizontal="right" vertical="center"/>
    </xf>
    <xf numFmtId="0" fontId="8" fillId="4" borderId="4" xfId="0" applyFont="1" applyFill="1" applyBorder="1" applyAlignment="1">
      <alignment horizontal="left" vertical="top" wrapText="1"/>
    </xf>
    <xf numFmtId="0" fontId="8" fillId="4" borderId="11" xfId="0" applyFont="1" applyFill="1" applyBorder="1" applyAlignment="1">
      <alignment horizontal="left" vertical="top" wrapText="1"/>
    </xf>
    <xf numFmtId="165" fontId="12" fillId="0" borderId="0" xfId="0" applyNumberFormat="1" applyFont="1" applyFill="1" applyAlignment="1">
      <alignment horizontal="right" vertical="center"/>
    </xf>
    <xf numFmtId="167" fontId="30" fillId="0" borderId="12" xfId="1" applyNumberFormat="1" applyFont="1" applyFill="1" applyBorder="1" applyAlignment="1">
      <alignment vertical="center"/>
    </xf>
    <xf numFmtId="4" fontId="33" fillId="0" borderId="12" xfId="1" applyNumberFormat="1" applyFont="1" applyFill="1" applyBorder="1" applyAlignment="1">
      <alignment vertical="center"/>
    </xf>
    <xf numFmtId="0" fontId="15" fillId="2" borderId="6" xfId="0" applyFont="1" applyFill="1" applyBorder="1"/>
    <xf numFmtId="0" fontId="15" fillId="2" borderId="6" xfId="0" applyFont="1" applyFill="1" applyBorder="1" applyAlignment="1">
      <alignment horizontal="right"/>
    </xf>
    <xf numFmtId="0" fontId="6" fillId="4" borderId="4" xfId="1" applyFill="1" applyBorder="1" applyAlignment="1">
      <alignment vertical="center" wrapText="1"/>
    </xf>
    <xf numFmtId="0" fontId="6" fillId="4" borderId="9" xfId="1" applyFill="1" applyBorder="1" applyAlignment="1">
      <alignment vertical="center"/>
    </xf>
    <xf numFmtId="0" fontId="6" fillId="4" borderId="0" xfId="1" applyFill="1" applyBorder="1" applyAlignment="1">
      <alignment vertical="center" wrapText="1"/>
    </xf>
    <xf numFmtId="0" fontId="6" fillId="4" borderId="0" xfId="1" applyFill="1" applyBorder="1" applyAlignment="1">
      <alignment vertical="center"/>
    </xf>
    <xf numFmtId="165" fontId="25" fillId="4" borderId="3" xfId="1" applyNumberFormat="1" applyFont="1" applyFill="1" applyBorder="1" applyAlignment="1">
      <alignment vertical="center"/>
    </xf>
    <xf numFmtId="165" fontId="25" fillId="0" borderId="0" xfId="1" applyNumberFormat="1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165" fontId="3" fillId="4" borderId="0" xfId="1" applyNumberFormat="1" applyFont="1" applyFill="1" applyBorder="1" applyAlignment="1">
      <alignment vertical="center"/>
    </xf>
    <xf numFmtId="0" fontId="15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vertical="center" wrapText="1"/>
    </xf>
    <xf numFmtId="165" fontId="15" fillId="4" borderId="0" xfId="0" applyNumberFormat="1" applyFont="1" applyFill="1" applyAlignment="1">
      <alignment horizontal="right" vertical="center"/>
    </xf>
    <xf numFmtId="0" fontId="3" fillId="0" borderId="1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5" fillId="0" borderId="0" xfId="0" applyFont="1" applyFill="1" applyBorder="1" applyAlignment="1">
      <alignment vertical="center" wrapText="1"/>
    </xf>
    <xf numFmtId="0" fontId="0" fillId="0" borderId="0" xfId="0" applyAlignment="1"/>
    <xf numFmtId="0" fontId="3" fillId="3" borderId="1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7" fillId="0" borderId="0" xfId="0" applyFont="1" applyAlignment="1"/>
    <xf numFmtId="0" fontId="5" fillId="0" borderId="0" xfId="0" applyFont="1" applyAlignment="1">
      <alignment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2" fillId="0" borderId="0" xfId="0" applyFont="1" applyFill="1" applyAlignment="1">
      <alignment wrapText="1"/>
    </xf>
    <xf numFmtId="0" fontId="11" fillId="0" borderId="0" xfId="0" applyFont="1" applyAlignment="1"/>
    <xf numFmtId="0" fontId="25" fillId="0" borderId="12" xfId="0" applyFont="1" applyBorder="1" applyAlignment="1">
      <alignment horizontal="left"/>
    </xf>
    <xf numFmtId="0" fontId="15" fillId="0" borderId="12" xfId="0" applyFont="1" applyBorder="1" applyAlignment="1"/>
  </cellXfs>
  <cellStyles count="3">
    <cellStyle name="Standard" xfId="0" builtinId="0"/>
    <cellStyle name="Standard 2" xfId="2"/>
    <cellStyle name="Standard 2 2" xfId="1"/>
  </cellStyles>
  <dxfs count="0"/>
  <tableStyles count="0" defaultTableStyle="TableStyleMedium2" defaultPivotStyle="PivotStyleLight16"/>
  <colors>
    <mruColors>
      <color rgb="FFFFFFFF"/>
      <color rgb="FF3886CC"/>
      <color rgb="FF2A69A2"/>
      <color rgb="FF235889"/>
      <color rgb="FF0000E2"/>
      <color rgb="FF3333FF"/>
      <color rgb="FF9F9FFF"/>
      <color rgb="FF7D7DFF"/>
      <color rgb="FF4B4BFF"/>
      <color rgb="FFA366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7"/>
  <sheetViews>
    <sheetView tabSelected="1" zoomScaleNormal="100" workbookViewId="0">
      <selection activeCell="A12" sqref="A12"/>
    </sheetView>
  </sheetViews>
  <sheetFormatPr baseColWidth="10" defaultRowHeight="14.25" x14ac:dyDescent="0.2"/>
  <cols>
    <col min="1" max="1" width="40.28515625" style="2" customWidth="1"/>
    <col min="2" max="2" width="44.5703125" style="2" customWidth="1"/>
    <col min="3" max="3" width="36.7109375" style="3" customWidth="1"/>
    <col min="4" max="4" width="11.42578125" style="4"/>
    <col min="5" max="5" width="13.42578125" style="4" bestFit="1" customWidth="1"/>
    <col min="6" max="6" width="15.140625" style="4" bestFit="1" customWidth="1"/>
    <col min="7" max="7" width="24.140625" style="4" customWidth="1"/>
    <col min="8" max="8" width="19.5703125" style="4" customWidth="1"/>
    <col min="9" max="10" width="13.42578125" style="4" bestFit="1" customWidth="1"/>
    <col min="11" max="11" width="11.42578125" style="4"/>
    <col min="12" max="12" width="12.28515625" style="4" bestFit="1" customWidth="1"/>
    <col min="13" max="16384" width="11.42578125" style="4"/>
  </cols>
  <sheetData>
    <row r="1" spans="1:5" ht="15" x14ac:dyDescent="0.2">
      <c r="A1" s="240" t="s">
        <v>23</v>
      </c>
    </row>
    <row r="3" spans="1:5" ht="15" x14ac:dyDescent="0.2">
      <c r="A3" s="237" t="s">
        <v>0</v>
      </c>
      <c r="B3" s="238"/>
      <c r="C3" s="239"/>
    </row>
    <row r="4" spans="1:5" ht="40.5" customHeight="1" x14ac:dyDescent="0.2">
      <c r="A4" s="235" t="s">
        <v>1</v>
      </c>
      <c r="B4" s="236" t="s">
        <v>852</v>
      </c>
      <c r="C4" s="236" t="s">
        <v>2</v>
      </c>
    </row>
    <row r="5" spans="1:5" ht="40.5" customHeight="1" x14ac:dyDescent="0.25">
      <c r="A5" s="27" t="s">
        <v>84</v>
      </c>
      <c r="B5" s="5">
        <v>21200</v>
      </c>
      <c r="C5" s="5">
        <v>81200</v>
      </c>
      <c r="E5" s="6"/>
    </row>
    <row r="6" spans="1:5" ht="30" customHeight="1" x14ac:dyDescent="0.25">
      <c r="A6" s="27" t="s">
        <v>3</v>
      </c>
      <c r="B6" s="5"/>
      <c r="C6" s="5">
        <v>88000</v>
      </c>
      <c r="D6" s="7"/>
    </row>
    <row r="7" spans="1:5" ht="30" customHeight="1" x14ac:dyDescent="0.25">
      <c r="A7" s="41" t="s">
        <v>4</v>
      </c>
      <c r="B7" s="5">
        <v>6500</v>
      </c>
      <c r="C7" s="5">
        <v>46500</v>
      </c>
      <c r="D7" s="7"/>
    </row>
    <row r="8" spans="1:5" ht="30" customHeight="1" x14ac:dyDescent="0.2">
      <c r="A8" s="41" t="s">
        <v>85</v>
      </c>
      <c r="B8" s="5">
        <v>16000</v>
      </c>
      <c r="C8" s="5">
        <v>66000</v>
      </c>
    </row>
    <row r="9" spans="1:5" ht="30" customHeight="1" x14ac:dyDescent="0.2">
      <c r="A9" s="41" t="s">
        <v>83</v>
      </c>
      <c r="B9" s="5"/>
      <c r="C9" s="5">
        <v>920000</v>
      </c>
    </row>
    <row r="10" spans="1:5" ht="30" customHeight="1" x14ac:dyDescent="0.25">
      <c r="A10" s="41" t="s">
        <v>75</v>
      </c>
      <c r="B10" s="5">
        <v>26600</v>
      </c>
      <c r="C10" s="5">
        <v>271600</v>
      </c>
      <c r="D10" s="7"/>
    </row>
    <row r="11" spans="1:5" ht="30" customHeight="1" x14ac:dyDescent="0.25">
      <c r="A11" s="27" t="s">
        <v>86</v>
      </c>
      <c r="B11" s="5">
        <v>8288</v>
      </c>
      <c r="C11" s="5">
        <v>144288</v>
      </c>
      <c r="D11" s="7"/>
    </row>
    <row r="12" spans="1:5" ht="47.25" customHeight="1" x14ac:dyDescent="0.2">
      <c r="A12" s="27" t="s">
        <v>87</v>
      </c>
      <c r="B12" s="5"/>
      <c r="C12" s="5">
        <v>13225</v>
      </c>
    </row>
    <row r="13" spans="1:5" ht="30" customHeight="1" x14ac:dyDescent="0.2">
      <c r="A13" s="41" t="s">
        <v>88</v>
      </c>
      <c r="B13" s="5">
        <v>26222</v>
      </c>
      <c r="C13" s="5">
        <v>126222</v>
      </c>
    </row>
    <row r="14" spans="1:5" ht="30" customHeight="1" x14ac:dyDescent="0.2">
      <c r="A14" s="41" t="s">
        <v>5</v>
      </c>
      <c r="B14" s="5">
        <v>21300</v>
      </c>
      <c r="C14" s="5">
        <v>164974</v>
      </c>
    </row>
    <row r="15" spans="1:5" ht="30" customHeight="1" x14ac:dyDescent="0.2">
      <c r="A15" s="19" t="s">
        <v>832</v>
      </c>
      <c r="B15" s="5"/>
      <c r="C15" s="5">
        <v>111260</v>
      </c>
    </row>
    <row r="16" spans="1:5" ht="30" customHeight="1" x14ac:dyDescent="0.2">
      <c r="A16" s="41" t="s">
        <v>6</v>
      </c>
      <c r="B16" s="5"/>
      <c r="C16" s="5">
        <v>200000</v>
      </c>
    </row>
    <row r="17" spans="1:12" ht="30" customHeight="1" x14ac:dyDescent="0.2">
      <c r="A17" s="41" t="s">
        <v>89</v>
      </c>
      <c r="B17" s="5">
        <v>35000</v>
      </c>
      <c r="C17" s="5">
        <v>259000</v>
      </c>
    </row>
    <row r="18" spans="1:12" ht="26.25" customHeight="1" x14ac:dyDescent="0.2">
      <c r="A18" s="228"/>
      <c r="B18" s="229"/>
      <c r="C18" s="230">
        <f>SUM(C5:C17)</f>
        <v>2492269</v>
      </c>
    </row>
    <row r="19" spans="1:12" ht="15" x14ac:dyDescent="0.25">
      <c r="A19" s="6"/>
      <c r="B19" s="4"/>
      <c r="C19" s="10"/>
    </row>
    <row r="20" spans="1:12" ht="18" customHeight="1" x14ac:dyDescent="0.2">
      <c r="A20" s="12"/>
      <c r="B20" s="13"/>
      <c r="C20" s="14"/>
    </row>
    <row r="21" spans="1:12" ht="27.95" customHeight="1" x14ac:dyDescent="0.25">
      <c r="A21" s="232" t="s">
        <v>12</v>
      </c>
      <c r="B21" s="233"/>
      <c r="C21" s="234"/>
    </row>
    <row r="22" spans="1:12" ht="27.95" customHeight="1" x14ac:dyDescent="0.2">
      <c r="A22" s="351" t="s">
        <v>7</v>
      </c>
      <c r="B22" s="352"/>
      <c r="C22" s="231" t="s">
        <v>2</v>
      </c>
      <c r="E22" s="46"/>
    </row>
    <row r="23" spans="1:12" ht="30" customHeight="1" x14ac:dyDescent="0.25">
      <c r="A23" s="349" t="s">
        <v>13</v>
      </c>
      <c r="B23" s="350"/>
      <c r="C23" s="11">
        <v>28000</v>
      </c>
      <c r="D23" s="7"/>
    </row>
    <row r="24" spans="1:12" ht="30" customHeight="1" x14ac:dyDescent="0.25">
      <c r="A24" s="349" t="s">
        <v>14</v>
      </c>
      <c r="B24" s="350"/>
      <c r="C24" s="11">
        <v>28000</v>
      </c>
      <c r="D24" s="7"/>
    </row>
    <row r="25" spans="1:12" ht="30" customHeight="1" x14ac:dyDescent="0.25">
      <c r="A25" s="349" t="s">
        <v>853</v>
      </c>
      <c r="B25" s="350"/>
      <c r="C25" s="11">
        <v>28000</v>
      </c>
      <c r="D25" s="7"/>
      <c r="J25" s="117"/>
    </row>
    <row r="26" spans="1:12" ht="30" customHeight="1" x14ac:dyDescent="0.25">
      <c r="A26" s="349" t="s">
        <v>15</v>
      </c>
      <c r="B26" s="350"/>
      <c r="C26" s="11">
        <v>28000</v>
      </c>
      <c r="D26" s="7"/>
      <c r="J26" s="117"/>
    </row>
    <row r="27" spans="1:12" ht="30" customHeight="1" x14ac:dyDescent="0.25">
      <c r="A27" s="349" t="s">
        <v>16</v>
      </c>
      <c r="B27" s="350"/>
      <c r="C27" s="11">
        <v>28000</v>
      </c>
      <c r="D27" s="7"/>
      <c r="J27" s="117"/>
    </row>
    <row r="28" spans="1:12" ht="30" customHeight="1" x14ac:dyDescent="0.25">
      <c r="A28" s="349" t="s">
        <v>17</v>
      </c>
      <c r="B28" s="350"/>
      <c r="C28" s="11">
        <v>28000</v>
      </c>
      <c r="D28" s="7"/>
      <c r="H28" s="11"/>
      <c r="J28" s="117"/>
    </row>
    <row r="29" spans="1:12" ht="30" customHeight="1" x14ac:dyDescent="0.25">
      <c r="A29" s="349" t="s">
        <v>18</v>
      </c>
      <c r="B29" s="350"/>
      <c r="C29" s="11">
        <v>28000</v>
      </c>
      <c r="D29" s="7"/>
    </row>
    <row r="30" spans="1:12" ht="36" customHeight="1" x14ac:dyDescent="0.25">
      <c r="A30" s="349" t="s">
        <v>19</v>
      </c>
      <c r="B30" s="350"/>
      <c r="C30" s="11">
        <v>28000</v>
      </c>
      <c r="D30" s="7"/>
    </row>
    <row r="31" spans="1:12" ht="36" customHeight="1" x14ac:dyDescent="0.2">
      <c r="A31" s="241"/>
      <c r="B31" s="241"/>
      <c r="C31" s="230">
        <f>SUM(C23:C30)</f>
        <v>224000</v>
      </c>
      <c r="L31" s="117"/>
    </row>
    <row r="32" spans="1:12" ht="27" customHeight="1" x14ac:dyDescent="0.2">
      <c r="A32" s="16"/>
      <c r="B32" s="17"/>
      <c r="C32" s="18"/>
    </row>
    <row r="33" spans="1:5" ht="30" customHeight="1" x14ac:dyDescent="0.25">
      <c r="A33" s="232" t="s">
        <v>24</v>
      </c>
      <c r="B33" s="234"/>
      <c r="C33" s="234"/>
    </row>
    <row r="34" spans="1:5" ht="30" customHeight="1" x14ac:dyDescent="0.25">
      <c r="A34" s="242" t="s">
        <v>7</v>
      </c>
      <c r="B34" s="243" t="s">
        <v>8</v>
      </c>
      <c r="C34" s="244" t="s">
        <v>2</v>
      </c>
      <c r="E34" s="6"/>
    </row>
    <row r="35" spans="1:5" ht="30" customHeight="1" x14ac:dyDescent="0.25">
      <c r="A35" s="19" t="s">
        <v>36</v>
      </c>
      <c r="B35" s="19" t="s">
        <v>103</v>
      </c>
      <c r="C35" s="48">
        <v>7500</v>
      </c>
      <c r="D35" s="7"/>
    </row>
    <row r="36" spans="1:5" ht="30" customHeight="1" x14ac:dyDescent="0.25">
      <c r="A36" s="19" t="s">
        <v>45</v>
      </c>
      <c r="B36" s="19" t="s">
        <v>48</v>
      </c>
      <c r="C36" s="48">
        <v>5000</v>
      </c>
      <c r="D36" s="7"/>
    </row>
    <row r="37" spans="1:5" ht="30" customHeight="1" x14ac:dyDescent="0.25">
      <c r="A37" s="19" t="s">
        <v>37</v>
      </c>
      <c r="B37" s="19" t="s">
        <v>42</v>
      </c>
      <c r="C37" s="48">
        <v>10000</v>
      </c>
      <c r="D37" s="7"/>
    </row>
    <row r="38" spans="1:5" ht="30" customHeight="1" x14ac:dyDescent="0.25">
      <c r="A38" s="19" t="s">
        <v>94</v>
      </c>
      <c r="B38" s="19" t="s">
        <v>44</v>
      </c>
      <c r="C38" s="48">
        <v>10000</v>
      </c>
      <c r="D38" s="7"/>
      <c r="E38" s="47"/>
    </row>
    <row r="39" spans="1:5" ht="30" customHeight="1" x14ac:dyDescent="0.25">
      <c r="A39" s="19" t="s">
        <v>67</v>
      </c>
      <c r="B39" s="19" t="s">
        <v>33</v>
      </c>
      <c r="C39" s="48">
        <v>8000</v>
      </c>
      <c r="D39" s="7"/>
    </row>
    <row r="40" spans="1:5" ht="30" customHeight="1" x14ac:dyDescent="0.25">
      <c r="A40" s="19" t="s">
        <v>77</v>
      </c>
      <c r="B40" s="19" t="s">
        <v>10</v>
      </c>
      <c r="C40" s="48">
        <v>5800</v>
      </c>
      <c r="D40" s="7"/>
    </row>
    <row r="41" spans="1:5" ht="30" customHeight="1" x14ac:dyDescent="0.25">
      <c r="A41" s="19" t="s">
        <v>83</v>
      </c>
      <c r="B41" s="19" t="s">
        <v>20</v>
      </c>
      <c r="C41" s="48">
        <v>73333</v>
      </c>
      <c r="D41" s="7"/>
    </row>
    <row r="42" spans="1:5" ht="30" customHeight="1" x14ac:dyDescent="0.25">
      <c r="A42" s="19" t="s">
        <v>72</v>
      </c>
      <c r="B42" s="19" t="s">
        <v>51</v>
      </c>
      <c r="C42" s="48">
        <v>1500</v>
      </c>
      <c r="D42" s="7"/>
    </row>
    <row r="43" spans="1:5" ht="30" customHeight="1" x14ac:dyDescent="0.25">
      <c r="A43" s="19" t="s">
        <v>72</v>
      </c>
      <c r="B43" s="19" t="s">
        <v>28</v>
      </c>
      <c r="C43" s="48">
        <f>12000+3000</f>
        <v>15000</v>
      </c>
      <c r="D43" s="7"/>
    </row>
    <row r="44" spans="1:5" ht="30" customHeight="1" x14ac:dyDescent="0.25">
      <c r="A44" s="19" t="s">
        <v>35</v>
      </c>
      <c r="B44" s="19" t="s">
        <v>41</v>
      </c>
      <c r="C44" s="48">
        <v>10000</v>
      </c>
      <c r="D44" s="7"/>
    </row>
    <row r="45" spans="1:5" ht="30" customHeight="1" x14ac:dyDescent="0.25">
      <c r="A45" s="19" t="s">
        <v>46</v>
      </c>
      <c r="B45" s="19" t="s">
        <v>50</v>
      </c>
      <c r="C45" s="48">
        <v>10000</v>
      </c>
      <c r="D45" s="7"/>
    </row>
    <row r="46" spans="1:5" ht="30" customHeight="1" x14ac:dyDescent="0.25">
      <c r="A46" s="19" t="s">
        <v>66</v>
      </c>
      <c r="B46" s="19" t="s">
        <v>99</v>
      </c>
      <c r="C46" s="48">
        <v>12000</v>
      </c>
      <c r="D46" s="7"/>
    </row>
    <row r="47" spans="1:5" ht="30" customHeight="1" x14ac:dyDescent="0.25">
      <c r="A47" s="19" t="s">
        <v>27</v>
      </c>
      <c r="B47" s="19" t="s">
        <v>95</v>
      </c>
      <c r="C47" s="48">
        <v>7000</v>
      </c>
      <c r="D47" s="7"/>
    </row>
    <row r="48" spans="1:5" ht="30" customHeight="1" x14ac:dyDescent="0.25">
      <c r="A48" s="19" t="s">
        <v>75</v>
      </c>
      <c r="B48" s="19" t="s">
        <v>61</v>
      </c>
      <c r="C48" s="48">
        <v>13500</v>
      </c>
      <c r="D48" s="7"/>
    </row>
    <row r="49" spans="1:5" ht="30" customHeight="1" x14ac:dyDescent="0.25">
      <c r="A49" s="19" t="s">
        <v>90</v>
      </c>
      <c r="B49" s="19" t="s">
        <v>63</v>
      </c>
      <c r="C49" s="48">
        <v>8300</v>
      </c>
      <c r="D49" s="7"/>
    </row>
    <row r="50" spans="1:5" ht="30" customHeight="1" x14ac:dyDescent="0.25">
      <c r="A50" s="19" t="s">
        <v>90</v>
      </c>
      <c r="B50" s="19" t="s">
        <v>49</v>
      </c>
      <c r="C50" s="48">
        <v>10000</v>
      </c>
      <c r="D50" s="7"/>
    </row>
    <row r="51" spans="1:5" ht="30" customHeight="1" x14ac:dyDescent="0.25">
      <c r="A51" s="19" t="s">
        <v>70</v>
      </c>
      <c r="B51" s="19" t="s">
        <v>43</v>
      </c>
      <c r="C51" s="48">
        <v>8000</v>
      </c>
      <c r="D51" s="7"/>
    </row>
    <row r="52" spans="1:5" ht="30" customHeight="1" x14ac:dyDescent="0.25">
      <c r="A52" s="19" t="s">
        <v>55</v>
      </c>
      <c r="B52" s="19" t="s">
        <v>104</v>
      </c>
      <c r="C52" s="48">
        <v>10000</v>
      </c>
      <c r="D52" s="7"/>
    </row>
    <row r="53" spans="1:5" ht="30" customHeight="1" x14ac:dyDescent="0.25">
      <c r="A53" s="19" t="s">
        <v>71</v>
      </c>
      <c r="B53" s="19" t="s">
        <v>105</v>
      </c>
      <c r="C53" s="48">
        <f>4000+2000</f>
        <v>6000</v>
      </c>
      <c r="D53" s="7"/>
    </row>
    <row r="54" spans="1:5" ht="30" customHeight="1" x14ac:dyDescent="0.25">
      <c r="A54" s="19" t="s">
        <v>101</v>
      </c>
      <c r="B54" s="19" t="s">
        <v>39</v>
      </c>
      <c r="C54" s="48">
        <v>8000</v>
      </c>
      <c r="D54" s="7"/>
    </row>
    <row r="55" spans="1:5" ht="30" customHeight="1" x14ac:dyDescent="0.25">
      <c r="A55" s="19" t="s">
        <v>38</v>
      </c>
      <c r="B55" s="19" t="s">
        <v>69</v>
      </c>
      <c r="C55" s="48">
        <v>10000</v>
      </c>
      <c r="D55" s="7"/>
    </row>
    <row r="56" spans="1:5" ht="30" customHeight="1" x14ac:dyDescent="0.25">
      <c r="A56" s="19" t="s">
        <v>74</v>
      </c>
      <c r="B56" s="19" t="s">
        <v>29</v>
      </c>
      <c r="C56" s="48">
        <v>8000</v>
      </c>
      <c r="D56" s="7"/>
    </row>
    <row r="57" spans="1:5" ht="30" customHeight="1" x14ac:dyDescent="0.25">
      <c r="A57" s="19" t="s">
        <v>26</v>
      </c>
      <c r="B57" s="19" t="s">
        <v>30</v>
      </c>
      <c r="C57" s="48">
        <v>7000</v>
      </c>
      <c r="D57" s="7"/>
    </row>
    <row r="58" spans="1:5" ht="30" customHeight="1" x14ac:dyDescent="0.25">
      <c r="A58" s="19" t="s">
        <v>9</v>
      </c>
      <c r="B58" s="19" t="s">
        <v>111</v>
      </c>
      <c r="C58" s="48">
        <v>2600</v>
      </c>
      <c r="D58" s="7"/>
    </row>
    <row r="59" spans="1:5" ht="30" customHeight="1" x14ac:dyDescent="0.25">
      <c r="A59" s="19" t="s">
        <v>31</v>
      </c>
      <c r="B59" s="19" t="s">
        <v>34</v>
      </c>
      <c r="C59" s="48">
        <v>12000</v>
      </c>
      <c r="D59" s="7"/>
    </row>
    <row r="60" spans="1:5" ht="30" customHeight="1" x14ac:dyDescent="0.25">
      <c r="A60" s="19" t="s">
        <v>97</v>
      </c>
      <c r="B60" s="19" t="s">
        <v>98</v>
      </c>
      <c r="C60" s="48">
        <v>12000</v>
      </c>
      <c r="D60" s="7"/>
    </row>
    <row r="61" spans="1:5" ht="30" customHeight="1" x14ac:dyDescent="0.25">
      <c r="A61" s="19" t="s">
        <v>47</v>
      </c>
      <c r="B61" s="19" t="s">
        <v>53</v>
      </c>
      <c r="C61" s="48">
        <v>20000</v>
      </c>
      <c r="D61" s="7"/>
    </row>
    <row r="62" spans="1:5" ht="30" customHeight="1" x14ac:dyDescent="0.25">
      <c r="A62" s="19" t="s">
        <v>832</v>
      </c>
      <c r="B62" s="19" t="s">
        <v>110</v>
      </c>
      <c r="C62" s="48">
        <v>12500</v>
      </c>
      <c r="D62" s="7"/>
      <c r="E62" s="47"/>
    </row>
    <row r="63" spans="1:5" ht="30" customHeight="1" x14ac:dyDescent="0.25">
      <c r="A63" s="19" t="s">
        <v>65</v>
      </c>
      <c r="B63" s="19" t="s">
        <v>32</v>
      </c>
      <c r="C63" s="48">
        <v>8000</v>
      </c>
      <c r="D63" s="7"/>
    </row>
    <row r="64" spans="1:5" ht="41.25" customHeight="1" x14ac:dyDescent="0.25">
      <c r="A64" s="8" t="s">
        <v>108</v>
      </c>
      <c r="B64" s="19" t="s">
        <v>62</v>
      </c>
      <c r="C64" s="48">
        <v>30000</v>
      </c>
      <c r="D64" s="7"/>
    </row>
    <row r="65" spans="1:10" ht="41.25" customHeight="1" x14ac:dyDescent="0.25">
      <c r="A65" s="19" t="s">
        <v>11</v>
      </c>
      <c r="B65" s="19" t="s">
        <v>10</v>
      </c>
      <c r="C65" s="48">
        <v>4800</v>
      </c>
      <c r="E65" s="7"/>
      <c r="F65" s="7"/>
    </row>
    <row r="66" spans="1:10" ht="41.25" customHeight="1" x14ac:dyDescent="0.25">
      <c r="A66" s="19" t="s">
        <v>102</v>
      </c>
      <c r="B66" s="19" t="s">
        <v>40</v>
      </c>
      <c r="C66" s="48">
        <v>10000</v>
      </c>
      <c r="D66" s="7"/>
      <c r="E66" s="7"/>
      <c r="G66" s="46"/>
    </row>
    <row r="67" spans="1:10" ht="41.25" customHeight="1" x14ac:dyDescent="0.25">
      <c r="A67" s="19" t="s">
        <v>64</v>
      </c>
      <c r="B67" s="19" t="s">
        <v>96</v>
      </c>
      <c r="C67" s="48">
        <v>10000</v>
      </c>
      <c r="D67" s="7"/>
      <c r="E67" s="7"/>
    </row>
    <row r="68" spans="1:10" ht="41.25" customHeight="1" x14ac:dyDescent="0.25">
      <c r="A68" s="49" t="s">
        <v>106</v>
      </c>
      <c r="B68" s="19" t="s">
        <v>93</v>
      </c>
      <c r="C68" s="48">
        <v>10000</v>
      </c>
      <c r="D68" s="7"/>
      <c r="E68" s="7"/>
    </row>
    <row r="69" spans="1:10" ht="41.25" customHeight="1" x14ac:dyDescent="0.25">
      <c r="A69" s="19" t="s">
        <v>107</v>
      </c>
      <c r="B69" s="19" t="s">
        <v>60</v>
      </c>
      <c r="C69" s="48">
        <v>15000</v>
      </c>
      <c r="D69" s="7"/>
      <c r="E69" s="7"/>
      <c r="J69" s="46"/>
    </row>
    <row r="70" spans="1:10" ht="41.25" customHeight="1" x14ac:dyDescent="0.25">
      <c r="A70" s="19" t="s">
        <v>68</v>
      </c>
      <c r="B70" s="19" t="s">
        <v>100</v>
      </c>
      <c r="C70" s="48">
        <v>8000</v>
      </c>
      <c r="D70" s="7"/>
      <c r="E70" s="7"/>
    </row>
    <row r="71" spans="1:10" ht="41.25" customHeight="1" x14ac:dyDescent="0.25">
      <c r="A71" s="19" t="s">
        <v>854</v>
      </c>
      <c r="B71" s="19" t="s">
        <v>25</v>
      </c>
      <c r="C71" s="48">
        <v>7000</v>
      </c>
      <c r="D71" s="7"/>
      <c r="E71" s="7"/>
    </row>
    <row r="72" spans="1:10" s="21" customFormat="1" ht="39.75" customHeight="1" x14ac:dyDescent="0.2">
      <c r="A72" s="247"/>
      <c r="B72" s="248"/>
      <c r="C72" s="230">
        <f>SUM(C35:C71)</f>
        <v>425833</v>
      </c>
      <c r="F72" s="146"/>
      <c r="G72" s="146"/>
      <c r="H72" s="146"/>
      <c r="I72" s="146"/>
    </row>
    <row r="73" spans="1:10" ht="30" customHeight="1" x14ac:dyDescent="0.2">
      <c r="A73" s="23"/>
      <c r="B73" s="24"/>
      <c r="C73" s="18"/>
      <c r="H73" s="117"/>
    </row>
    <row r="74" spans="1:10" ht="30" customHeight="1" x14ac:dyDescent="0.2">
      <c r="A74" s="237" t="s">
        <v>76</v>
      </c>
      <c r="B74" s="238"/>
      <c r="C74" s="246"/>
    </row>
    <row r="75" spans="1:10" ht="30" customHeight="1" x14ac:dyDescent="0.25">
      <c r="A75" s="245" t="s">
        <v>7</v>
      </c>
      <c r="B75" s="243" t="s">
        <v>8</v>
      </c>
      <c r="C75" s="244" t="s">
        <v>2</v>
      </c>
      <c r="E75" s="6"/>
    </row>
    <row r="76" spans="1:10" ht="30" customHeight="1" x14ac:dyDescent="0.2">
      <c r="A76" s="51" t="s">
        <v>54</v>
      </c>
      <c r="B76" s="19" t="s">
        <v>56</v>
      </c>
      <c r="C76" s="20">
        <v>2750</v>
      </c>
    </row>
    <row r="77" spans="1:10" ht="30" customHeight="1" x14ac:dyDescent="0.2">
      <c r="A77" s="50" t="s">
        <v>55</v>
      </c>
      <c r="B77" s="19" t="s">
        <v>844</v>
      </c>
      <c r="C77" s="20">
        <v>2000</v>
      </c>
    </row>
    <row r="78" spans="1:10" s="21" customFormat="1" ht="29.25" customHeight="1" x14ac:dyDescent="0.2">
      <c r="A78" s="8" t="s">
        <v>19</v>
      </c>
      <c r="B78" s="25" t="s">
        <v>855</v>
      </c>
      <c r="C78" s="11">
        <v>5000</v>
      </c>
    </row>
    <row r="79" spans="1:10" s="21" customFormat="1" ht="30" customHeight="1" x14ac:dyDescent="0.2">
      <c r="A79" s="8" t="s">
        <v>57</v>
      </c>
      <c r="B79" s="25" t="s">
        <v>58</v>
      </c>
      <c r="C79" s="11">
        <v>3500</v>
      </c>
      <c r="D79" s="26"/>
    </row>
    <row r="80" spans="1:10" ht="30" customHeight="1" x14ac:dyDescent="0.2">
      <c r="A80" s="249"/>
      <c r="B80" s="250"/>
      <c r="C80" s="230">
        <f>SUM(C76:C79)</f>
        <v>13250</v>
      </c>
    </row>
    <row r="81" spans="1:6" ht="30" customHeight="1" x14ac:dyDescent="0.2">
      <c r="A81" s="23"/>
      <c r="B81" s="24"/>
      <c r="C81" s="18"/>
    </row>
    <row r="82" spans="1:6" ht="30" customHeight="1" x14ac:dyDescent="0.2">
      <c r="A82" s="237" t="s">
        <v>21</v>
      </c>
      <c r="B82" s="238"/>
      <c r="C82" s="246"/>
    </row>
    <row r="83" spans="1:6" ht="30" customHeight="1" x14ac:dyDescent="0.25">
      <c r="A83" s="242" t="s">
        <v>7</v>
      </c>
      <c r="B83" s="243" t="s">
        <v>8</v>
      </c>
      <c r="C83" s="244" t="s">
        <v>2</v>
      </c>
      <c r="E83" s="6"/>
    </row>
    <row r="84" spans="1:6" ht="30" customHeight="1" x14ac:dyDescent="0.25">
      <c r="A84" s="8" t="s">
        <v>13</v>
      </c>
      <c r="B84" s="25" t="s">
        <v>59</v>
      </c>
      <c r="C84" s="11">
        <v>3250</v>
      </c>
      <c r="D84" s="30"/>
    </row>
    <row r="85" spans="1:6" s="21" customFormat="1" ht="42.75" customHeight="1" x14ac:dyDescent="0.25">
      <c r="A85" s="31" t="s">
        <v>83</v>
      </c>
      <c r="B85" s="25" t="s">
        <v>112</v>
      </c>
      <c r="C85" s="11">
        <v>24000</v>
      </c>
      <c r="D85" s="30"/>
    </row>
    <row r="86" spans="1:6" ht="30" customHeight="1" x14ac:dyDescent="0.2">
      <c r="A86" s="247"/>
      <c r="B86" s="248"/>
      <c r="C86" s="230">
        <f>SUM(C84:C85)</f>
        <v>27250</v>
      </c>
      <c r="F86" s="117"/>
    </row>
    <row r="87" spans="1:6" ht="30" customHeight="1" x14ac:dyDescent="0.2">
      <c r="A87" s="32"/>
      <c r="B87" s="22"/>
      <c r="C87" s="33"/>
    </row>
    <row r="88" spans="1:6" ht="30" customHeight="1" x14ac:dyDescent="0.2">
      <c r="A88" s="237" t="s">
        <v>109</v>
      </c>
      <c r="B88" s="238"/>
      <c r="C88" s="246"/>
    </row>
    <row r="89" spans="1:6" ht="30" customHeight="1" x14ac:dyDescent="0.25">
      <c r="A89" s="242" t="s">
        <v>7</v>
      </c>
      <c r="B89" s="243" t="s">
        <v>8</v>
      </c>
      <c r="C89" s="244" t="s">
        <v>2</v>
      </c>
    </row>
    <row r="90" spans="1:6" ht="30" customHeight="1" x14ac:dyDescent="0.2">
      <c r="A90" s="19" t="s">
        <v>73</v>
      </c>
      <c r="B90" s="19" t="s">
        <v>52</v>
      </c>
      <c r="C90" s="48">
        <v>4000</v>
      </c>
    </row>
    <row r="91" spans="1:6" ht="30" customHeight="1" x14ac:dyDescent="0.2">
      <c r="A91" s="247"/>
      <c r="B91" s="248"/>
      <c r="C91" s="230">
        <f>SUM(C90)</f>
        <v>4000</v>
      </c>
    </row>
    <row r="92" spans="1:6" ht="30" customHeight="1" x14ac:dyDescent="0.2">
      <c r="A92" s="32"/>
      <c r="B92" s="22"/>
      <c r="C92" s="52"/>
    </row>
    <row r="93" spans="1:6" ht="30" customHeight="1" x14ac:dyDescent="0.25">
      <c r="A93" s="252" t="s">
        <v>888</v>
      </c>
      <c r="B93" s="238"/>
      <c r="C93" s="238"/>
    </row>
    <row r="94" spans="1:6" ht="30" customHeight="1" x14ac:dyDescent="0.25">
      <c r="A94" s="242" t="s">
        <v>7</v>
      </c>
      <c r="B94" s="243" t="s">
        <v>8</v>
      </c>
      <c r="C94" s="244" t="s">
        <v>2</v>
      </c>
    </row>
    <row r="95" spans="1:6" ht="30" customHeight="1" x14ac:dyDescent="0.2">
      <c r="A95" s="43" t="s">
        <v>91</v>
      </c>
      <c r="B95" s="42" t="s">
        <v>843</v>
      </c>
      <c r="C95" s="11">
        <v>27553</v>
      </c>
    </row>
    <row r="96" spans="1:6" ht="30" customHeight="1" x14ac:dyDescent="0.2">
      <c r="A96" s="43" t="s">
        <v>79</v>
      </c>
      <c r="B96" s="42" t="s">
        <v>843</v>
      </c>
      <c r="C96" s="11">
        <v>9120</v>
      </c>
      <c r="E96" s="47"/>
    </row>
    <row r="97" spans="1:7" ht="30" customHeight="1" x14ac:dyDescent="0.2">
      <c r="A97" s="43" t="s">
        <v>80</v>
      </c>
      <c r="B97" s="42" t="s">
        <v>843</v>
      </c>
      <c r="C97" s="11">
        <v>42292</v>
      </c>
      <c r="E97" s="47"/>
    </row>
    <row r="98" spans="1:7" ht="30" customHeight="1" x14ac:dyDescent="0.2">
      <c r="A98" s="43" t="s">
        <v>78</v>
      </c>
      <c r="B98" s="42" t="s">
        <v>843</v>
      </c>
      <c r="C98" s="11">
        <v>50000</v>
      </c>
    </row>
    <row r="99" spans="1:7" ht="30" customHeight="1" x14ac:dyDescent="0.2">
      <c r="A99" s="247"/>
      <c r="B99" s="248"/>
      <c r="C99" s="230">
        <f>SUM(C95:C98)</f>
        <v>128965</v>
      </c>
    </row>
    <row r="100" spans="1:7" ht="30" customHeight="1" x14ac:dyDescent="0.2">
      <c r="A100" s="32"/>
      <c r="B100" s="22"/>
      <c r="C100" s="33"/>
    </row>
    <row r="101" spans="1:7" ht="30" customHeight="1" x14ac:dyDescent="0.25">
      <c r="A101" s="252" t="s">
        <v>887</v>
      </c>
      <c r="B101" s="238"/>
      <c r="C101" s="246"/>
    </row>
    <row r="102" spans="1:7" ht="30" customHeight="1" x14ac:dyDescent="0.25">
      <c r="A102" s="242" t="s">
        <v>7</v>
      </c>
      <c r="B102" s="243" t="s">
        <v>8</v>
      </c>
      <c r="C102" s="244" t="s">
        <v>2</v>
      </c>
    </row>
    <row r="103" spans="1:7" ht="30" customHeight="1" x14ac:dyDescent="0.2">
      <c r="A103" s="44" t="s">
        <v>81</v>
      </c>
      <c r="B103" s="45" t="s">
        <v>82</v>
      </c>
      <c r="C103" s="11">
        <v>5550</v>
      </c>
    </row>
    <row r="104" spans="1:7" ht="30" customHeight="1" x14ac:dyDescent="0.2">
      <c r="A104" s="251"/>
      <c r="B104" s="248"/>
      <c r="C104" s="230">
        <f>SUM(C103)</f>
        <v>5550</v>
      </c>
    </row>
    <row r="105" spans="1:7" ht="30" customHeight="1" x14ac:dyDescent="0.2">
      <c r="A105" s="34"/>
      <c r="B105" s="17"/>
      <c r="C105" s="33"/>
    </row>
    <row r="106" spans="1:7" ht="30" customHeight="1" x14ac:dyDescent="0.2">
      <c r="B106" s="35" t="s">
        <v>22</v>
      </c>
      <c r="C106" s="36">
        <f>C104+C99+C91+C86+C80+C72+C31</f>
        <v>828848</v>
      </c>
      <c r="G106" s="117"/>
    </row>
    <row r="107" spans="1:7" ht="30" customHeight="1" x14ac:dyDescent="0.2"/>
    <row r="108" spans="1:7" ht="28.5" x14ac:dyDescent="0.2">
      <c r="B108" s="253" t="s">
        <v>856</v>
      </c>
      <c r="C108" s="254">
        <f>C106+C18</f>
        <v>3321117</v>
      </c>
    </row>
    <row r="110" spans="1:7" x14ac:dyDescent="0.2">
      <c r="A110" s="4"/>
      <c r="B110" s="38"/>
      <c r="C110" s="37"/>
      <c r="E110" s="38"/>
      <c r="F110" s="117"/>
    </row>
    <row r="111" spans="1:7" x14ac:dyDescent="0.2">
      <c r="A111" s="39"/>
      <c r="B111" s="38"/>
    </row>
    <row r="112" spans="1:7" x14ac:dyDescent="0.2">
      <c r="A112" s="21"/>
      <c r="B112" s="40"/>
    </row>
    <row r="113" spans="1:3" x14ac:dyDescent="0.2">
      <c r="A113" s="21"/>
      <c r="B113" s="40"/>
    </row>
    <row r="114" spans="1:3" x14ac:dyDescent="0.2">
      <c r="A114" s="9"/>
      <c r="B114" s="40"/>
    </row>
    <row r="115" spans="1:3" ht="15" x14ac:dyDescent="0.2">
      <c r="A115" s="136"/>
      <c r="B115" s="40"/>
    </row>
    <row r="116" spans="1:3" ht="15" x14ac:dyDescent="0.2">
      <c r="A116" s="136"/>
      <c r="B116" s="40"/>
    </row>
    <row r="117" spans="1:3" x14ac:dyDescent="0.2">
      <c r="B117" s="40"/>
      <c r="C117" s="224"/>
    </row>
  </sheetData>
  <protectedRanges>
    <protectedRange sqref="A32" name="Bereich1_25_9"/>
    <protectedRange sqref="B32" name="Bereich1_25_10"/>
    <protectedRange sqref="C32" name="Bereich1_25_11"/>
    <protectedRange sqref="A73" name="Bereich1_9"/>
    <protectedRange sqref="A81" name="Bereich1_12_1"/>
    <protectedRange sqref="B73" name="Bereich1_9_3"/>
    <protectedRange sqref="B81" name="Bereich1_12_2"/>
    <protectedRange sqref="C73" name="Bereich1_9_5"/>
    <protectedRange sqref="C81" name="Bereich1_12_3"/>
    <protectedRange sqref="B105" name="Bereich1_22_1"/>
    <protectedRange sqref="C105" name="Bereich1_22_2"/>
    <protectedRange sqref="A105" name="Bereich1_22_4"/>
    <protectedRange sqref="A34" name="Bereich1_1_1"/>
    <protectedRange sqref="B34" name="Bereich1_13_1"/>
    <protectedRange sqref="A74" name="Bereich1_7"/>
    <protectedRange sqref="A75" name="Bereich1_1_1_1"/>
    <protectedRange sqref="A80" name="Bereich1_5_1"/>
    <protectedRange sqref="B74" name="Bereich1_7_1"/>
    <protectedRange sqref="B80" name="Bereich1_5_2"/>
    <protectedRange sqref="B75" name="Bereich1_13_1_1"/>
    <protectedRange sqref="A82 A93 A88 A114:A115" name="Bereich1_7_2"/>
    <protectedRange sqref="A83 A94 A102 A89" name="Bereich1_1_1_2"/>
    <protectedRange sqref="B82 B101 B88 B93:C93" name="Bereich1_7_1_1"/>
    <protectedRange sqref="B83 B89 B102 B94:B98" name="Bereich1_13_1_2"/>
    <protectedRange sqref="A101" name="Bereich1_6_2"/>
    <protectedRange sqref="A116" name="Bereich1_6_2_1"/>
  </protectedRanges>
  <sortState ref="A6:C17">
    <sortCondition ref="A6:A17"/>
  </sortState>
  <mergeCells count="9">
    <mergeCell ref="A27:B27"/>
    <mergeCell ref="A28:B28"/>
    <mergeCell ref="A29:B29"/>
    <mergeCell ref="A30:B30"/>
    <mergeCell ref="A22:B22"/>
    <mergeCell ref="A23:B23"/>
    <mergeCell ref="A24:B24"/>
    <mergeCell ref="A25:B25"/>
    <mergeCell ref="A26:B26"/>
  </mergeCells>
  <pageMargins left="0.7" right="0.7" top="0.78740157499999996" bottom="0.78740157499999996" header="0.3" footer="0.3"/>
  <pageSetup paperSize="9" scale="62" orientation="portrait" r:id="rId1"/>
  <rowBreaks count="1" manualBreakCount="1">
    <brk id="73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workbookViewId="0">
      <selection activeCell="B58" sqref="B58"/>
    </sheetView>
  </sheetViews>
  <sheetFormatPr baseColWidth="10" defaultRowHeight="14.25" x14ac:dyDescent="0.2"/>
  <cols>
    <col min="1" max="1" width="40.140625" style="2" customWidth="1"/>
    <col min="2" max="2" width="44.5703125" style="2" customWidth="1"/>
    <col min="3" max="3" width="36.7109375" style="3" customWidth="1"/>
    <col min="4" max="4" width="11.42578125" style="4"/>
    <col min="5" max="5" width="12.7109375" style="4" bestFit="1" customWidth="1"/>
    <col min="6" max="6" width="13.42578125" style="4" bestFit="1" customWidth="1"/>
    <col min="7" max="8" width="12.28515625" style="4" bestFit="1" customWidth="1"/>
    <col min="9" max="9" width="13.42578125" style="4" bestFit="1" customWidth="1"/>
    <col min="10" max="16384" width="11.42578125" style="4"/>
  </cols>
  <sheetData>
    <row r="1" spans="1:7" ht="15" x14ac:dyDescent="0.2">
      <c r="A1" s="240" t="s">
        <v>113</v>
      </c>
    </row>
    <row r="3" spans="1:7" ht="15.75" x14ac:dyDescent="0.2">
      <c r="A3" s="53" t="s">
        <v>0</v>
      </c>
    </row>
    <row r="4" spans="1:7" ht="27" customHeight="1" x14ac:dyDescent="0.25">
      <c r="A4" s="258" t="s">
        <v>1</v>
      </c>
      <c r="B4" s="259" t="s">
        <v>852</v>
      </c>
      <c r="C4" s="259" t="s">
        <v>2</v>
      </c>
      <c r="E4" s="54"/>
    </row>
    <row r="5" spans="1:7" ht="27" customHeight="1" x14ac:dyDescent="0.25">
      <c r="A5" s="255" t="s">
        <v>114</v>
      </c>
      <c r="B5" s="256"/>
      <c r="C5" s="257">
        <v>60000</v>
      </c>
      <c r="E5" s="6"/>
    </row>
    <row r="6" spans="1:7" ht="30" customHeight="1" x14ac:dyDescent="0.2">
      <c r="A6" s="56" t="s">
        <v>115</v>
      </c>
      <c r="B6" s="57"/>
      <c r="C6" s="11">
        <v>130000</v>
      </c>
    </row>
    <row r="7" spans="1:7" ht="30" customHeight="1" x14ac:dyDescent="0.2">
      <c r="A7" s="55" t="s">
        <v>116</v>
      </c>
      <c r="B7" s="11">
        <v>8505</v>
      </c>
      <c r="C7" s="11">
        <v>93505</v>
      </c>
    </row>
    <row r="8" spans="1:7" ht="30" customHeight="1" x14ac:dyDescent="0.2">
      <c r="A8" s="56" t="s">
        <v>117</v>
      </c>
      <c r="B8" s="57"/>
      <c r="C8" s="11">
        <v>35000</v>
      </c>
    </row>
    <row r="9" spans="1:7" ht="30" customHeight="1" x14ac:dyDescent="0.2">
      <c r="A9" s="56" t="s">
        <v>118</v>
      </c>
      <c r="B9" s="57"/>
      <c r="C9" s="11">
        <v>35000</v>
      </c>
    </row>
    <row r="10" spans="1:7" ht="30" customHeight="1" x14ac:dyDescent="0.2">
      <c r="A10" s="55" t="s">
        <v>119</v>
      </c>
      <c r="B10" s="11">
        <v>1000</v>
      </c>
      <c r="C10" s="11">
        <v>22400</v>
      </c>
    </row>
    <row r="11" spans="1:7" ht="30" customHeight="1" x14ac:dyDescent="0.2">
      <c r="A11" s="56" t="s">
        <v>120</v>
      </c>
      <c r="B11" s="11">
        <v>36931</v>
      </c>
      <c r="C11" s="11">
        <v>156931</v>
      </c>
    </row>
    <row r="12" spans="1:7" ht="26.25" customHeight="1" x14ac:dyDescent="0.2">
      <c r="A12" s="260"/>
      <c r="B12" s="261"/>
      <c r="C12" s="230">
        <f>SUM(C5:C11)</f>
        <v>532836</v>
      </c>
    </row>
    <row r="13" spans="1:7" ht="15" x14ac:dyDescent="0.25">
      <c r="A13" s="6"/>
      <c r="B13" s="4"/>
      <c r="C13" s="10"/>
    </row>
    <row r="14" spans="1:7" ht="30" customHeight="1" x14ac:dyDescent="0.25">
      <c r="A14" s="263" t="s">
        <v>121</v>
      </c>
      <c r="B14" s="238"/>
      <c r="C14" s="264"/>
    </row>
    <row r="15" spans="1:7" ht="30" customHeight="1" x14ac:dyDescent="0.25">
      <c r="A15" s="353" t="s">
        <v>7</v>
      </c>
      <c r="B15" s="354"/>
      <c r="C15" s="262" t="s">
        <v>2</v>
      </c>
      <c r="E15" s="355"/>
      <c r="F15" s="356"/>
      <c r="G15" s="356"/>
    </row>
    <row r="16" spans="1:7" ht="30" customHeight="1" x14ac:dyDescent="0.2">
      <c r="A16" s="357" t="s">
        <v>122</v>
      </c>
      <c r="B16" s="358"/>
      <c r="C16" s="11">
        <v>15000</v>
      </c>
    </row>
    <row r="17" spans="1:14" ht="30" customHeight="1" x14ac:dyDescent="0.2">
      <c r="A17" s="359" t="s">
        <v>175</v>
      </c>
      <c r="B17" s="360"/>
      <c r="C17" s="11">
        <v>25000</v>
      </c>
    </row>
    <row r="18" spans="1:14" ht="30" customHeight="1" x14ac:dyDescent="0.2">
      <c r="A18" s="357" t="s">
        <v>123</v>
      </c>
      <c r="B18" s="358"/>
      <c r="C18" s="11">
        <v>15000</v>
      </c>
    </row>
    <row r="19" spans="1:14" ht="30" customHeight="1" x14ac:dyDescent="0.2">
      <c r="A19" s="357" t="s">
        <v>124</v>
      </c>
      <c r="B19" s="358"/>
      <c r="C19" s="11">
        <v>20000</v>
      </c>
      <c r="E19" s="46"/>
      <c r="F19" s="46"/>
      <c r="G19" s="46"/>
      <c r="H19" s="46"/>
      <c r="I19" s="46"/>
      <c r="J19" s="364"/>
      <c r="K19" s="361"/>
      <c r="L19" s="361"/>
      <c r="M19" s="361"/>
      <c r="N19" s="361"/>
    </row>
    <row r="20" spans="1:14" ht="30" customHeight="1" x14ac:dyDescent="0.2">
      <c r="A20" s="357" t="s">
        <v>125</v>
      </c>
      <c r="B20" s="358"/>
      <c r="C20" s="11">
        <v>25000</v>
      </c>
      <c r="E20" s="47"/>
      <c r="J20" s="361"/>
      <c r="K20" s="361"/>
      <c r="L20" s="361"/>
      <c r="M20" s="361"/>
      <c r="N20" s="361"/>
    </row>
    <row r="21" spans="1:14" ht="30" customHeight="1" x14ac:dyDescent="0.2">
      <c r="A21" s="357" t="s">
        <v>126</v>
      </c>
      <c r="B21" s="358"/>
      <c r="C21" s="11">
        <v>25000</v>
      </c>
    </row>
    <row r="22" spans="1:14" ht="30" customHeight="1" x14ac:dyDescent="0.2">
      <c r="A22" s="357" t="s">
        <v>127</v>
      </c>
      <c r="B22" s="358"/>
      <c r="C22" s="11">
        <v>25000</v>
      </c>
    </row>
    <row r="23" spans="1:14" ht="30" customHeight="1" x14ac:dyDescent="0.2">
      <c r="A23" s="357" t="s">
        <v>128</v>
      </c>
      <c r="B23" s="358"/>
      <c r="C23" s="11">
        <v>25000</v>
      </c>
    </row>
    <row r="24" spans="1:14" ht="30" customHeight="1" x14ac:dyDescent="0.2">
      <c r="A24" s="357" t="s">
        <v>857</v>
      </c>
      <c r="B24" s="358"/>
      <c r="C24" s="11">
        <v>25000</v>
      </c>
    </row>
    <row r="25" spans="1:14" ht="27.95" customHeight="1" x14ac:dyDescent="0.25">
      <c r="A25" s="260"/>
      <c r="B25" s="265"/>
      <c r="C25" s="266">
        <f>SUM(C16:C24)</f>
        <v>200000</v>
      </c>
      <c r="E25" s="47"/>
      <c r="J25" s="361"/>
      <c r="K25" s="361"/>
      <c r="L25" s="361"/>
      <c r="M25" s="361"/>
      <c r="N25" s="361"/>
    </row>
    <row r="26" spans="1:14" s="21" customFormat="1" ht="27.95" customHeight="1" x14ac:dyDescent="0.2">
      <c r="A26" s="16"/>
      <c r="B26" s="17"/>
      <c r="C26" s="18"/>
    </row>
    <row r="27" spans="1:14" s="21" customFormat="1" ht="39.75" customHeight="1" x14ac:dyDescent="0.25">
      <c r="A27" s="232" t="s">
        <v>129</v>
      </c>
      <c r="B27" s="268"/>
      <c r="C27" s="269"/>
    </row>
    <row r="28" spans="1:14" s="21" customFormat="1" ht="39.75" customHeight="1" x14ac:dyDescent="0.4">
      <c r="A28" s="267" t="s">
        <v>7</v>
      </c>
      <c r="B28" s="267" t="s">
        <v>8</v>
      </c>
      <c r="C28" s="262" t="s">
        <v>2</v>
      </c>
      <c r="E28" s="58"/>
    </row>
    <row r="29" spans="1:14" ht="39.75" customHeight="1" x14ac:dyDescent="0.2">
      <c r="A29" s="19" t="s">
        <v>130</v>
      </c>
      <c r="B29" s="19" t="s">
        <v>166</v>
      </c>
      <c r="C29" s="226">
        <v>8000</v>
      </c>
      <c r="D29" s="46"/>
    </row>
    <row r="30" spans="1:14" ht="37.5" customHeight="1" x14ac:dyDescent="0.2">
      <c r="A30" s="19" t="s">
        <v>131</v>
      </c>
      <c r="B30" s="19" t="s">
        <v>132</v>
      </c>
      <c r="C30" s="226">
        <v>8000</v>
      </c>
    </row>
    <row r="31" spans="1:14" ht="36" customHeight="1" x14ac:dyDescent="0.2">
      <c r="A31" s="19" t="s">
        <v>133</v>
      </c>
      <c r="B31" s="19" t="s">
        <v>134</v>
      </c>
      <c r="C31" s="226">
        <v>7000</v>
      </c>
    </row>
    <row r="32" spans="1:14" ht="30.75" customHeight="1" x14ac:dyDescent="0.2">
      <c r="A32" s="19" t="s">
        <v>135</v>
      </c>
      <c r="B32" s="19" t="s">
        <v>136</v>
      </c>
      <c r="C32" s="226">
        <v>7000</v>
      </c>
    </row>
    <row r="33" spans="1:13" ht="31.5" customHeight="1" x14ac:dyDescent="0.2">
      <c r="A33" s="19" t="s">
        <v>150</v>
      </c>
      <c r="B33" s="19" t="s">
        <v>151</v>
      </c>
      <c r="C33" s="226">
        <v>15000</v>
      </c>
    </row>
    <row r="34" spans="1:13" ht="27.95" customHeight="1" x14ac:dyDescent="0.2">
      <c r="A34" s="19" t="s">
        <v>140</v>
      </c>
      <c r="B34" s="19" t="s">
        <v>141</v>
      </c>
      <c r="C34" s="226">
        <v>6000</v>
      </c>
    </row>
    <row r="35" spans="1:13" ht="32.25" customHeight="1" x14ac:dyDescent="0.2">
      <c r="A35" s="19" t="s">
        <v>142</v>
      </c>
      <c r="B35" s="19" t="s">
        <v>143</v>
      </c>
      <c r="C35" s="226">
        <v>8000</v>
      </c>
      <c r="E35" s="47"/>
    </row>
    <row r="36" spans="1:13" ht="27.95" customHeight="1" x14ac:dyDescent="0.2">
      <c r="A36" s="19" t="s">
        <v>145</v>
      </c>
      <c r="B36" s="19" t="s">
        <v>845</v>
      </c>
      <c r="C36" s="226">
        <v>6500</v>
      </c>
    </row>
    <row r="37" spans="1:13" ht="27.95" customHeight="1" x14ac:dyDescent="0.2">
      <c r="A37" s="19" t="s">
        <v>175</v>
      </c>
      <c r="B37" s="19" t="s">
        <v>171</v>
      </c>
      <c r="C37" s="226">
        <v>32100</v>
      </c>
    </row>
    <row r="38" spans="1:13" ht="43.5" customHeight="1" x14ac:dyDescent="0.2">
      <c r="A38" s="19" t="s">
        <v>146</v>
      </c>
      <c r="B38" s="19" t="s">
        <v>169</v>
      </c>
      <c r="C38" s="226">
        <v>8000</v>
      </c>
      <c r="D38" s="46"/>
    </row>
    <row r="39" spans="1:13" ht="31.5" customHeight="1" x14ac:dyDescent="0.2">
      <c r="A39" s="57" t="s">
        <v>118</v>
      </c>
      <c r="B39" s="60" t="s">
        <v>152</v>
      </c>
      <c r="C39" s="226">
        <v>3950</v>
      </c>
    </row>
    <row r="40" spans="1:13" ht="36.75" customHeight="1" x14ac:dyDescent="0.2">
      <c r="A40" s="19" t="s">
        <v>119</v>
      </c>
      <c r="B40" s="19" t="s">
        <v>172</v>
      </c>
      <c r="C40" s="227">
        <v>40000</v>
      </c>
      <c r="D40" s="46"/>
    </row>
    <row r="41" spans="1:13" ht="36.75" customHeight="1" x14ac:dyDescent="0.2">
      <c r="A41" s="19" t="s">
        <v>126</v>
      </c>
      <c r="B41" s="19" t="s">
        <v>153</v>
      </c>
      <c r="C41" s="226">
        <v>25000</v>
      </c>
    </row>
    <row r="42" spans="1:13" ht="36.75" customHeight="1" x14ac:dyDescent="0.2">
      <c r="A42" s="19" t="s">
        <v>167</v>
      </c>
      <c r="B42" s="19" t="s">
        <v>144</v>
      </c>
      <c r="C42" s="226">
        <v>8700</v>
      </c>
      <c r="H42" s="362"/>
      <c r="I42" s="363"/>
      <c r="J42" s="363"/>
      <c r="K42" s="363"/>
      <c r="L42" s="363"/>
      <c r="M42" s="363"/>
    </row>
    <row r="43" spans="1:13" ht="36.75" customHeight="1" x14ac:dyDescent="0.2">
      <c r="A43" s="19" t="s">
        <v>47</v>
      </c>
      <c r="B43" s="19" t="s">
        <v>168</v>
      </c>
      <c r="C43" s="226">
        <v>11000</v>
      </c>
    </row>
    <row r="44" spans="1:13" ht="36.75" customHeight="1" x14ac:dyDescent="0.2">
      <c r="A44" s="61" t="s">
        <v>147</v>
      </c>
      <c r="B44" s="62" t="s">
        <v>148</v>
      </c>
      <c r="C44" s="226">
        <v>3500</v>
      </c>
    </row>
    <row r="45" spans="1:13" s="21" customFormat="1" ht="30.75" customHeight="1" x14ac:dyDescent="0.25">
      <c r="A45" s="61" t="s">
        <v>149</v>
      </c>
      <c r="B45" s="19" t="s">
        <v>170</v>
      </c>
      <c r="C45" s="226">
        <v>8000</v>
      </c>
      <c r="E45" s="7"/>
    </row>
    <row r="46" spans="1:13" s="21" customFormat="1" ht="30.75" customHeight="1" x14ac:dyDescent="0.25">
      <c r="A46" s="241"/>
      <c r="B46" s="241"/>
      <c r="C46" s="230">
        <f>SUM(C29:C45)</f>
        <v>205750</v>
      </c>
      <c r="D46" s="7"/>
      <c r="E46" s="4"/>
      <c r="F46" s="146"/>
      <c r="G46" s="146"/>
      <c r="H46" s="146"/>
      <c r="I46" s="146"/>
    </row>
    <row r="47" spans="1:13" s="21" customFormat="1" ht="30.75" customHeight="1" x14ac:dyDescent="0.2">
      <c r="A47" s="63"/>
      <c r="B47" s="63"/>
      <c r="C47" s="33"/>
      <c r="I47" s="146"/>
    </row>
    <row r="48" spans="1:13" s="21" customFormat="1" ht="30.75" customHeight="1" x14ac:dyDescent="0.25">
      <c r="A48" s="232" t="s">
        <v>154</v>
      </c>
      <c r="B48" s="268"/>
      <c r="C48" s="269"/>
    </row>
    <row r="49" spans="1:8" s="21" customFormat="1" ht="30.75" customHeight="1" x14ac:dyDescent="0.2">
      <c r="A49" s="267" t="s">
        <v>7</v>
      </c>
      <c r="B49" s="267" t="s">
        <v>8</v>
      </c>
      <c r="C49" s="262" t="s">
        <v>2</v>
      </c>
    </row>
    <row r="50" spans="1:8" s="21" customFormat="1" ht="30.75" customHeight="1" x14ac:dyDescent="0.2">
      <c r="A50" s="64" t="s">
        <v>155</v>
      </c>
      <c r="B50" s="65" t="s">
        <v>174</v>
      </c>
      <c r="C50" s="59">
        <v>6600</v>
      </c>
    </row>
    <row r="51" spans="1:8" s="21" customFormat="1" ht="30.75" customHeight="1" x14ac:dyDescent="0.2">
      <c r="A51" s="64" t="s">
        <v>156</v>
      </c>
      <c r="B51" s="65" t="s">
        <v>157</v>
      </c>
      <c r="C51" s="59">
        <v>7000</v>
      </c>
    </row>
    <row r="52" spans="1:8" s="21" customFormat="1" ht="30.75" customHeight="1" x14ac:dyDescent="0.2">
      <c r="A52" s="241"/>
      <c r="B52" s="241"/>
      <c r="C52" s="230">
        <f>SUM(C50:C51)</f>
        <v>13600</v>
      </c>
    </row>
    <row r="53" spans="1:8" s="21" customFormat="1" ht="30.75" customHeight="1" x14ac:dyDescent="0.2">
      <c r="A53" s="15"/>
      <c r="B53" s="15"/>
      <c r="C53" s="33"/>
    </row>
    <row r="54" spans="1:8" s="21" customFormat="1" ht="30.75" customHeight="1" x14ac:dyDescent="0.25">
      <c r="A54" s="232" t="s">
        <v>158</v>
      </c>
      <c r="B54" s="268"/>
      <c r="C54" s="269"/>
    </row>
    <row r="55" spans="1:8" s="21" customFormat="1" ht="30.75" customHeight="1" x14ac:dyDescent="0.2">
      <c r="A55" s="267" t="s">
        <v>7</v>
      </c>
      <c r="B55" s="267" t="s">
        <v>8</v>
      </c>
      <c r="C55" s="262" t="s">
        <v>2</v>
      </c>
    </row>
    <row r="56" spans="1:8" s="21" customFormat="1" ht="30.75" customHeight="1" x14ac:dyDescent="0.2">
      <c r="A56" s="66" t="s">
        <v>159</v>
      </c>
      <c r="B56" s="60" t="s">
        <v>160</v>
      </c>
      <c r="C56" s="59">
        <v>2000</v>
      </c>
    </row>
    <row r="57" spans="1:8" s="21" customFormat="1" ht="25.5" customHeight="1" x14ac:dyDescent="0.2">
      <c r="A57" s="270"/>
      <c r="B57" s="271"/>
      <c r="C57" s="230">
        <f>SUM(C56)</f>
        <v>2000</v>
      </c>
      <c r="F57" s="146"/>
      <c r="G57" s="146"/>
      <c r="H57" s="146"/>
    </row>
    <row r="58" spans="1:8" s="21" customFormat="1" ht="25.5" customHeight="1" x14ac:dyDescent="0.2">
      <c r="A58" s="23"/>
      <c r="B58" s="24"/>
      <c r="C58" s="33"/>
    </row>
    <row r="59" spans="1:8" s="21" customFormat="1" ht="25.5" customHeight="1" x14ac:dyDescent="0.25">
      <c r="A59" s="232" t="s">
        <v>109</v>
      </c>
      <c r="B59" s="268"/>
      <c r="C59" s="269"/>
    </row>
    <row r="60" spans="1:8" s="21" customFormat="1" ht="25.5" customHeight="1" x14ac:dyDescent="0.2">
      <c r="A60" s="267" t="s">
        <v>7</v>
      </c>
      <c r="B60" s="267" t="s">
        <v>8</v>
      </c>
      <c r="C60" s="262" t="s">
        <v>2</v>
      </c>
    </row>
    <row r="61" spans="1:8" s="21" customFormat="1" ht="25.5" customHeight="1" x14ac:dyDescent="0.2">
      <c r="A61" s="19" t="s">
        <v>137</v>
      </c>
      <c r="B61" s="19" t="s">
        <v>173</v>
      </c>
      <c r="C61" s="226">
        <v>5000</v>
      </c>
    </row>
    <row r="62" spans="1:8" s="21" customFormat="1" ht="25.5" customHeight="1" x14ac:dyDescent="0.2">
      <c r="A62" s="19" t="s">
        <v>138</v>
      </c>
      <c r="B62" s="19" t="s">
        <v>139</v>
      </c>
      <c r="C62" s="226">
        <v>3500</v>
      </c>
    </row>
    <row r="63" spans="1:8" s="21" customFormat="1" ht="25.5" customHeight="1" x14ac:dyDescent="0.2">
      <c r="A63" s="241"/>
      <c r="B63" s="241"/>
      <c r="C63" s="230">
        <f>SUM(C61:C62)</f>
        <v>8500</v>
      </c>
    </row>
    <row r="64" spans="1:8" s="21" customFormat="1" ht="25.5" customHeight="1" x14ac:dyDescent="0.2">
      <c r="A64" s="15"/>
      <c r="B64" s="15"/>
      <c r="C64" s="33"/>
    </row>
    <row r="65" spans="1:5" s="21" customFormat="1" ht="25.5" customHeight="1" x14ac:dyDescent="0.25">
      <c r="A65" s="252" t="s">
        <v>886</v>
      </c>
      <c r="B65" s="268"/>
      <c r="C65" s="269"/>
    </row>
    <row r="66" spans="1:5" s="21" customFormat="1" ht="25.5" customHeight="1" x14ac:dyDescent="0.2">
      <c r="A66" s="267" t="s">
        <v>7</v>
      </c>
      <c r="B66" s="267" t="s">
        <v>8</v>
      </c>
      <c r="C66" s="262" t="s">
        <v>2</v>
      </c>
    </row>
    <row r="67" spans="1:5" s="21" customFormat="1" ht="27" customHeight="1" x14ac:dyDescent="0.2">
      <c r="A67" s="69" t="s">
        <v>176</v>
      </c>
      <c r="B67" s="67" t="s">
        <v>161</v>
      </c>
      <c r="C67" s="59">
        <v>4164</v>
      </c>
    </row>
    <row r="68" spans="1:5" s="21" customFormat="1" ht="25.5" customHeight="1" x14ac:dyDescent="0.2">
      <c r="A68" s="8" t="s">
        <v>164</v>
      </c>
      <c r="B68" s="68" t="s">
        <v>165</v>
      </c>
      <c r="C68" s="59">
        <v>9000</v>
      </c>
    </row>
    <row r="69" spans="1:5" s="21" customFormat="1" ht="25.5" customHeight="1" x14ac:dyDescent="0.2">
      <c r="A69" s="43" t="s">
        <v>162</v>
      </c>
      <c r="B69" s="43" t="s">
        <v>163</v>
      </c>
      <c r="C69" s="59">
        <v>2000</v>
      </c>
    </row>
    <row r="70" spans="1:5" s="21" customFormat="1" ht="32.25" customHeight="1" x14ac:dyDescent="0.2">
      <c r="A70" s="272"/>
      <c r="B70" s="271"/>
      <c r="C70" s="273">
        <f>SUM(C67:C69)</f>
        <v>15164</v>
      </c>
    </row>
    <row r="71" spans="1:5" s="21" customFormat="1" ht="25.5" customHeight="1" x14ac:dyDescent="0.2">
      <c r="A71" s="23"/>
      <c r="B71" s="24"/>
      <c r="C71" s="33"/>
    </row>
    <row r="72" spans="1:5" ht="15" x14ac:dyDescent="0.2">
      <c r="A72" s="34"/>
      <c r="B72" s="17"/>
      <c r="C72" s="33"/>
    </row>
    <row r="73" spans="1:5" ht="15" x14ac:dyDescent="0.2">
      <c r="B73" s="35" t="s">
        <v>22</v>
      </c>
      <c r="C73" s="36">
        <f>C70+C63+C57+C52+C46+C25</f>
        <v>445014</v>
      </c>
      <c r="E73" s="21"/>
    </row>
    <row r="75" spans="1:5" ht="28.5" x14ac:dyDescent="0.2">
      <c r="B75" s="253" t="s">
        <v>856</v>
      </c>
      <c r="C75" s="254">
        <f>C73+C12</f>
        <v>977850</v>
      </c>
    </row>
  </sheetData>
  <protectedRanges>
    <protectedRange sqref="C20 C17:C18" name="Bereich1_25_8"/>
    <protectedRange sqref="A26" name="Bereich1_19"/>
    <protectedRange sqref="A27 A48 A54 A65 A59" name="Bereich1_6_2"/>
    <protectedRange sqref="B26" name="Bereich1_19_1"/>
    <protectedRange sqref="B27 B48 B54 B65 B59" name="Bereich1_6_3"/>
    <protectedRange sqref="C26:C27 C48 C54 C65 C59" name="Bereich1_19_2"/>
    <protectedRange sqref="A47" name="Bereich1_5_3"/>
    <protectedRange sqref="A57:A58 A70:A71" name="Bereich1_9"/>
    <protectedRange sqref="B47" name="Bereich1_21_1"/>
    <protectedRange sqref="B57:B58 B70:B71" name="Bereich1_9_3"/>
    <protectedRange sqref="C52:C53 C57:C58 C46:C47 C63:C64 C70:C71" name="Bereich1_21_2"/>
    <protectedRange sqref="B72" name="Bereich1_22_1"/>
    <protectedRange sqref="C72" name="Bereich1_22_2"/>
    <protectedRange sqref="A72" name="Bereich1_22_4"/>
    <protectedRange sqref="A17" name="Bereich1_7"/>
    <protectedRange sqref="B17" name="Bereich1_7_1_1"/>
  </protectedRanges>
  <sortState ref="A66:C68">
    <sortCondition ref="A66:A68"/>
  </sortState>
  <mergeCells count="14">
    <mergeCell ref="J25:N25"/>
    <mergeCell ref="H42:M42"/>
    <mergeCell ref="J19:N20"/>
    <mergeCell ref="A20:B20"/>
    <mergeCell ref="A21:B21"/>
    <mergeCell ref="A22:B22"/>
    <mergeCell ref="A23:B23"/>
    <mergeCell ref="A24:B24"/>
    <mergeCell ref="A19:B19"/>
    <mergeCell ref="A15:B15"/>
    <mergeCell ref="E15:G15"/>
    <mergeCell ref="A16:B16"/>
    <mergeCell ref="A17:B17"/>
    <mergeCell ref="A18:B18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workbookViewId="0">
      <selection activeCell="B1" sqref="B1"/>
    </sheetView>
  </sheetViews>
  <sheetFormatPr baseColWidth="10" defaultRowHeight="14.25" x14ac:dyDescent="0.2"/>
  <cols>
    <col min="1" max="1" width="41.140625" style="4" customWidth="1"/>
    <col min="2" max="2" width="41" style="4" customWidth="1"/>
    <col min="3" max="3" width="19.85546875" style="4" customWidth="1"/>
    <col min="4" max="4" width="20.7109375" style="4" customWidth="1"/>
    <col min="5" max="5" width="12.28515625" style="4" bestFit="1" customWidth="1"/>
    <col min="6" max="6" width="15.140625" style="4" bestFit="1" customWidth="1"/>
    <col min="7" max="7" width="18.85546875" style="4" customWidth="1"/>
    <col min="8" max="16384" width="11.42578125" style="4"/>
  </cols>
  <sheetData>
    <row r="1" spans="1:6" ht="15.75" x14ac:dyDescent="0.2">
      <c r="A1" s="274" t="s">
        <v>858</v>
      </c>
      <c r="B1" s="70"/>
      <c r="C1" s="71"/>
    </row>
    <row r="2" spans="1:6" ht="15" x14ac:dyDescent="0.2">
      <c r="A2" s="70"/>
      <c r="B2" s="70"/>
      <c r="C2" s="71"/>
    </row>
    <row r="3" spans="1:6" ht="26.25" customHeight="1" x14ac:dyDescent="0.2">
      <c r="A3" s="275" t="s">
        <v>0</v>
      </c>
      <c r="B3" s="276"/>
      <c r="C3" s="277"/>
    </row>
    <row r="4" spans="1:6" ht="38.25" customHeight="1" x14ac:dyDescent="0.2">
      <c r="A4" s="258" t="s">
        <v>1</v>
      </c>
      <c r="B4" s="259" t="s">
        <v>852</v>
      </c>
      <c r="C4" s="259" t="s">
        <v>2</v>
      </c>
    </row>
    <row r="5" spans="1:6" ht="35.25" customHeight="1" x14ac:dyDescent="0.2">
      <c r="A5" s="68" t="s">
        <v>860</v>
      </c>
      <c r="B5" s="59">
        <v>8275</v>
      </c>
      <c r="C5" s="59">
        <v>23275</v>
      </c>
      <c r="F5" s="118"/>
    </row>
    <row r="6" spans="1:6" ht="39.75" customHeight="1" x14ac:dyDescent="0.2">
      <c r="A6" s="68" t="s">
        <v>409</v>
      </c>
      <c r="B6" s="68"/>
      <c r="C6" s="59">
        <v>102500</v>
      </c>
    </row>
    <row r="7" spans="1:6" ht="38.25" customHeight="1" x14ac:dyDescent="0.2">
      <c r="A7" s="68" t="s">
        <v>410</v>
      </c>
      <c r="B7" s="68"/>
      <c r="C7" s="59">
        <v>168500</v>
      </c>
    </row>
    <row r="8" spans="1:6" ht="39" customHeight="1" x14ac:dyDescent="0.2">
      <c r="A8" s="68" t="s">
        <v>411</v>
      </c>
      <c r="B8" s="68"/>
      <c r="C8" s="59">
        <v>130000</v>
      </c>
    </row>
    <row r="9" spans="1:6" ht="40.5" customHeight="1" x14ac:dyDescent="0.2">
      <c r="A9" s="68" t="s">
        <v>861</v>
      </c>
      <c r="B9" s="68"/>
      <c r="C9" s="59">
        <v>6845.6</v>
      </c>
    </row>
    <row r="10" spans="1:6" ht="39.75" customHeight="1" x14ac:dyDescent="0.2">
      <c r="A10" s="68" t="s">
        <v>862</v>
      </c>
      <c r="B10" s="137">
        <v>3000</v>
      </c>
      <c r="C10" s="59">
        <v>93000</v>
      </c>
      <c r="D10" s="46"/>
    </row>
    <row r="11" spans="1:6" ht="77.25" customHeight="1" x14ac:dyDescent="0.2">
      <c r="A11" s="68" t="s">
        <v>512</v>
      </c>
      <c r="B11" s="84"/>
      <c r="C11" s="59">
        <v>116200</v>
      </c>
    </row>
    <row r="12" spans="1:6" ht="33" customHeight="1" x14ac:dyDescent="0.2">
      <c r="A12" s="279"/>
      <c r="B12" s="279"/>
      <c r="C12" s="280">
        <f>SUM(C5:C11)</f>
        <v>640320.6</v>
      </c>
    </row>
    <row r="13" spans="1:6" ht="33" customHeight="1" x14ac:dyDescent="0.2">
      <c r="A13" s="120"/>
      <c r="B13" s="120"/>
      <c r="C13" s="139"/>
    </row>
    <row r="14" spans="1:6" ht="33" customHeight="1" x14ac:dyDescent="0.2">
      <c r="A14" s="275" t="s">
        <v>513</v>
      </c>
      <c r="B14" s="234"/>
      <c r="C14" s="234"/>
    </row>
    <row r="15" spans="1:6" ht="33" customHeight="1" x14ac:dyDescent="0.2">
      <c r="A15" s="282" t="s">
        <v>7</v>
      </c>
      <c r="B15" s="282" t="s">
        <v>8</v>
      </c>
      <c r="C15" s="283" t="s">
        <v>2</v>
      </c>
    </row>
    <row r="16" spans="1:6" ht="33" customHeight="1" x14ac:dyDescent="0.2">
      <c r="A16" s="365" t="s">
        <v>508</v>
      </c>
      <c r="B16" s="84" t="s">
        <v>509</v>
      </c>
      <c r="C16" s="59">
        <v>43680</v>
      </c>
    </row>
    <row r="17" spans="1:4" ht="55.5" customHeight="1" x14ac:dyDescent="0.2">
      <c r="A17" s="366"/>
      <c r="B17" s="42" t="s">
        <v>859</v>
      </c>
      <c r="C17" s="59">
        <f>12825+19469+6975</f>
        <v>39269</v>
      </c>
      <c r="D17" s="138"/>
    </row>
    <row r="18" spans="1:4" ht="33" customHeight="1" x14ac:dyDescent="0.2">
      <c r="A18" s="278"/>
      <c r="B18" s="278"/>
      <c r="C18" s="266">
        <f>SUM(C16:C17)</f>
        <v>82949</v>
      </c>
    </row>
    <row r="19" spans="1:4" ht="33" customHeight="1" x14ac:dyDescent="0.2"/>
    <row r="20" spans="1:4" ht="33" customHeight="1" x14ac:dyDescent="0.25">
      <c r="A20" s="252" t="s">
        <v>888</v>
      </c>
      <c r="B20" s="234"/>
      <c r="C20" s="284"/>
    </row>
    <row r="21" spans="1:4" ht="33" customHeight="1" x14ac:dyDescent="0.2">
      <c r="A21" s="282" t="s">
        <v>7</v>
      </c>
      <c r="B21" s="282" t="s">
        <v>8</v>
      </c>
      <c r="C21" s="283" t="s">
        <v>2</v>
      </c>
    </row>
    <row r="22" spans="1:4" ht="33" customHeight="1" x14ac:dyDescent="0.2">
      <c r="A22" s="43" t="s">
        <v>413</v>
      </c>
      <c r="B22" s="42" t="s">
        <v>843</v>
      </c>
      <c r="C22" s="59">
        <v>11790</v>
      </c>
    </row>
    <row r="23" spans="1:4" ht="39" customHeight="1" x14ac:dyDescent="0.2">
      <c r="A23" s="115" t="s">
        <v>510</v>
      </c>
      <c r="B23" s="42" t="s">
        <v>843</v>
      </c>
      <c r="C23" s="59">
        <v>50000</v>
      </c>
    </row>
    <row r="24" spans="1:4" ht="22.5" customHeight="1" x14ac:dyDescent="0.2">
      <c r="A24" s="281"/>
      <c r="B24" s="281"/>
      <c r="C24" s="266">
        <f>SUM(C22:C23)</f>
        <v>61790</v>
      </c>
    </row>
    <row r="25" spans="1:4" ht="22.5" customHeight="1" x14ac:dyDescent="0.2">
      <c r="C25" s="122"/>
    </row>
    <row r="26" spans="1:4" ht="22.5" customHeight="1" x14ac:dyDescent="0.25">
      <c r="A26" s="252" t="s">
        <v>497</v>
      </c>
      <c r="B26" s="234"/>
      <c r="C26" s="234"/>
    </row>
    <row r="27" spans="1:4" ht="22.5" customHeight="1" x14ac:dyDescent="0.2">
      <c r="A27" s="282" t="s">
        <v>7</v>
      </c>
      <c r="B27" s="282" t="s">
        <v>8</v>
      </c>
      <c r="C27" s="283" t="s">
        <v>2</v>
      </c>
    </row>
    <row r="28" spans="1:4" ht="28.5" x14ac:dyDescent="0.2">
      <c r="A28" s="68" t="s">
        <v>498</v>
      </c>
      <c r="B28" s="68" t="s">
        <v>499</v>
      </c>
      <c r="C28" s="59">
        <v>19587</v>
      </c>
    </row>
    <row r="29" spans="1:4" ht="25.5" customHeight="1" x14ac:dyDescent="0.2">
      <c r="A29" s="68" t="s">
        <v>500</v>
      </c>
      <c r="B29" s="68" t="s">
        <v>501</v>
      </c>
      <c r="C29" s="59">
        <v>4040</v>
      </c>
    </row>
    <row r="30" spans="1:4" ht="36" customHeight="1" x14ac:dyDescent="0.2">
      <c r="A30" s="68" t="s">
        <v>502</v>
      </c>
      <c r="B30" s="68" t="s">
        <v>863</v>
      </c>
      <c r="C30" s="59">
        <v>16298</v>
      </c>
    </row>
    <row r="31" spans="1:4" ht="36" customHeight="1" x14ac:dyDescent="0.2">
      <c r="A31" s="68" t="s">
        <v>503</v>
      </c>
      <c r="B31" s="68" t="s">
        <v>504</v>
      </c>
      <c r="C31" s="59">
        <v>800</v>
      </c>
    </row>
    <row r="32" spans="1:4" ht="22.5" customHeight="1" x14ac:dyDescent="0.2">
      <c r="A32" s="278"/>
      <c r="B32" s="278"/>
      <c r="C32" s="266">
        <f>SUM(C28:C31)</f>
        <v>40725</v>
      </c>
    </row>
    <row r="33" spans="1:3" ht="22.5" customHeight="1" x14ac:dyDescent="0.2">
      <c r="A33" s="121"/>
      <c r="B33" s="121"/>
      <c r="C33" s="122"/>
    </row>
    <row r="34" spans="1:3" ht="24.95" customHeight="1" x14ac:dyDescent="0.2">
      <c r="A34" s="275" t="s">
        <v>412</v>
      </c>
      <c r="B34" s="234"/>
      <c r="C34" s="234"/>
    </row>
    <row r="35" spans="1:3" ht="24.95" customHeight="1" x14ac:dyDescent="0.2">
      <c r="A35" s="282" t="s">
        <v>7</v>
      </c>
      <c r="B35" s="282" t="s">
        <v>8</v>
      </c>
      <c r="C35" s="283" t="s">
        <v>2</v>
      </c>
    </row>
    <row r="36" spans="1:3" ht="30.75" customHeight="1" x14ac:dyDescent="0.2">
      <c r="A36" s="86" t="s">
        <v>413</v>
      </c>
      <c r="B36" s="86" t="s">
        <v>414</v>
      </c>
      <c r="C36" s="59">
        <v>10390</v>
      </c>
    </row>
    <row r="37" spans="1:3" ht="27" customHeight="1" x14ac:dyDescent="0.2">
      <c r="A37" s="86" t="s">
        <v>415</v>
      </c>
      <c r="B37" s="86" t="s">
        <v>416</v>
      </c>
      <c r="C37" s="59">
        <v>3800</v>
      </c>
    </row>
    <row r="38" spans="1:3" ht="27" customHeight="1" x14ac:dyDescent="0.2">
      <c r="A38" s="86" t="s">
        <v>415</v>
      </c>
      <c r="B38" s="86" t="s">
        <v>417</v>
      </c>
      <c r="C38" s="59">
        <v>3800</v>
      </c>
    </row>
    <row r="39" spans="1:3" ht="27" customHeight="1" x14ac:dyDescent="0.2">
      <c r="A39" s="86" t="s">
        <v>418</v>
      </c>
      <c r="B39" s="86" t="s">
        <v>419</v>
      </c>
      <c r="C39" s="59">
        <v>3000</v>
      </c>
    </row>
    <row r="40" spans="1:3" ht="25.5" customHeight="1" x14ac:dyDescent="0.2">
      <c r="A40" s="86" t="s">
        <v>420</v>
      </c>
      <c r="B40" s="86" t="s">
        <v>421</v>
      </c>
      <c r="C40" s="59">
        <v>1978</v>
      </c>
    </row>
    <row r="41" spans="1:3" ht="27" customHeight="1" x14ac:dyDescent="0.2">
      <c r="A41" s="86" t="s">
        <v>422</v>
      </c>
      <c r="B41" s="86" t="s">
        <v>423</v>
      </c>
      <c r="C41" s="59">
        <v>5000</v>
      </c>
    </row>
    <row r="42" spans="1:3" ht="27" customHeight="1" x14ac:dyDescent="0.2">
      <c r="A42" s="86" t="s">
        <v>424</v>
      </c>
      <c r="B42" s="86" t="s">
        <v>425</v>
      </c>
      <c r="C42" s="59">
        <v>3250</v>
      </c>
    </row>
    <row r="43" spans="1:3" ht="27" customHeight="1" x14ac:dyDescent="0.2">
      <c r="A43" s="86" t="s">
        <v>426</v>
      </c>
      <c r="B43" s="86" t="s">
        <v>427</v>
      </c>
      <c r="C43" s="59">
        <v>3500</v>
      </c>
    </row>
    <row r="44" spans="1:3" ht="27" customHeight="1" x14ac:dyDescent="0.2">
      <c r="A44" s="86" t="s">
        <v>428</v>
      </c>
      <c r="B44" s="86" t="s">
        <v>429</v>
      </c>
      <c r="C44" s="59">
        <v>4200</v>
      </c>
    </row>
    <row r="45" spans="1:3" ht="27" customHeight="1" x14ac:dyDescent="0.2">
      <c r="A45" s="86" t="s">
        <v>430</v>
      </c>
      <c r="B45" s="86" t="s">
        <v>431</v>
      </c>
      <c r="C45" s="59">
        <v>1830</v>
      </c>
    </row>
    <row r="46" spans="1:3" ht="27" customHeight="1" x14ac:dyDescent="0.2">
      <c r="A46" s="86" t="s">
        <v>432</v>
      </c>
      <c r="B46" s="86" t="s">
        <v>433</v>
      </c>
      <c r="C46" s="59">
        <v>3000</v>
      </c>
    </row>
    <row r="47" spans="1:3" ht="27" customHeight="1" x14ac:dyDescent="0.2">
      <c r="A47" s="86" t="s">
        <v>434</v>
      </c>
      <c r="B47" s="86" t="s">
        <v>435</v>
      </c>
      <c r="C47" s="59">
        <v>4700</v>
      </c>
    </row>
    <row r="48" spans="1:3" ht="27" customHeight="1" x14ac:dyDescent="0.2">
      <c r="A48" s="86" t="s">
        <v>436</v>
      </c>
      <c r="B48" s="86" t="s">
        <v>864</v>
      </c>
      <c r="C48" s="59">
        <v>20000</v>
      </c>
    </row>
    <row r="49" spans="1:4" ht="27" customHeight="1" x14ac:dyDescent="0.2">
      <c r="A49" s="86" t="s">
        <v>437</v>
      </c>
      <c r="B49" s="86" t="s">
        <v>438</v>
      </c>
      <c r="C49" s="59">
        <v>6000</v>
      </c>
    </row>
    <row r="50" spans="1:4" ht="27" customHeight="1" x14ac:dyDescent="0.2">
      <c r="A50" s="86" t="s">
        <v>439</v>
      </c>
      <c r="B50" s="86" t="s">
        <v>440</v>
      </c>
      <c r="C50" s="59">
        <v>3442</v>
      </c>
    </row>
    <row r="51" spans="1:4" ht="27" customHeight="1" x14ac:dyDescent="0.2">
      <c r="A51" s="86" t="s">
        <v>441</v>
      </c>
      <c r="B51" s="86" t="s">
        <v>442</v>
      </c>
      <c r="C51" s="59">
        <v>3195</v>
      </c>
    </row>
    <row r="52" spans="1:4" ht="27" customHeight="1" x14ac:dyDescent="0.2">
      <c r="A52" s="86" t="s">
        <v>441</v>
      </c>
      <c r="B52" s="86" t="s">
        <v>443</v>
      </c>
      <c r="C52" s="59">
        <v>4500</v>
      </c>
    </row>
    <row r="53" spans="1:4" ht="27" customHeight="1" x14ac:dyDescent="0.2">
      <c r="A53" s="86" t="s">
        <v>444</v>
      </c>
      <c r="B53" s="86" t="s">
        <v>445</v>
      </c>
      <c r="C53" s="59">
        <v>4840</v>
      </c>
    </row>
    <row r="54" spans="1:4" ht="27" customHeight="1" x14ac:dyDescent="0.2">
      <c r="A54" s="86" t="s">
        <v>446</v>
      </c>
      <c r="B54" s="86" t="s">
        <v>447</v>
      </c>
      <c r="C54" s="59">
        <v>3500</v>
      </c>
    </row>
    <row r="55" spans="1:4" ht="27" customHeight="1" x14ac:dyDescent="0.2">
      <c r="A55" s="86" t="s">
        <v>448</v>
      </c>
      <c r="B55" s="86" t="s">
        <v>449</v>
      </c>
      <c r="C55" s="59">
        <v>2975</v>
      </c>
    </row>
    <row r="56" spans="1:4" ht="27" customHeight="1" x14ac:dyDescent="0.2">
      <c r="A56" s="86" t="s">
        <v>450</v>
      </c>
      <c r="B56" s="86" t="s">
        <v>451</v>
      </c>
      <c r="C56" s="59">
        <v>8000</v>
      </c>
    </row>
    <row r="57" spans="1:4" ht="27" customHeight="1" x14ac:dyDescent="0.2">
      <c r="A57" s="86" t="s">
        <v>452</v>
      </c>
      <c r="B57" s="86" t="s">
        <v>453</v>
      </c>
      <c r="C57" s="59">
        <v>3500</v>
      </c>
    </row>
    <row r="58" spans="1:4" ht="27" customHeight="1" x14ac:dyDescent="0.2">
      <c r="A58" s="86" t="s">
        <v>454</v>
      </c>
      <c r="B58" s="86" t="s">
        <v>455</v>
      </c>
      <c r="C58" s="59">
        <v>3340</v>
      </c>
    </row>
    <row r="59" spans="1:4" ht="27" customHeight="1" x14ac:dyDescent="0.2">
      <c r="A59" s="86" t="s">
        <v>456</v>
      </c>
      <c r="B59" s="86" t="s">
        <v>457</v>
      </c>
      <c r="C59" s="59">
        <v>3232</v>
      </c>
      <c r="D59" s="124"/>
    </row>
    <row r="60" spans="1:4" ht="27" customHeight="1" x14ac:dyDescent="0.2">
      <c r="A60" s="86" t="s">
        <v>458</v>
      </c>
      <c r="B60" s="86" t="s">
        <v>459</v>
      </c>
      <c r="C60" s="59">
        <v>3740</v>
      </c>
    </row>
    <row r="61" spans="1:4" ht="27" customHeight="1" x14ac:dyDescent="0.2">
      <c r="A61" s="86" t="s">
        <v>460</v>
      </c>
      <c r="B61" s="86" t="s">
        <v>461</v>
      </c>
      <c r="C61" s="59">
        <v>500</v>
      </c>
    </row>
    <row r="62" spans="1:4" ht="27" customHeight="1" x14ac:dyDescent="0.2">
      <c r="A62" s="86" t="s">
        <v>462</v>
      </c>
      <c r="B62" s="86" t="s">
        <v>463</v>
      </c>
      <c r="C62" s="59">
        <v>1000</v>
      </c>
    </row>
    <row r="63" spans="1:4" ht="27" customHeight="1" x14ac:dyDescent="0.2">
      <c r="A63" s="86" t="s">
        <v>462</v>
      </c>
      <c r="B63" s="86" t="s">
        <v>464</v>
      </c>
      <c r="C63" s="59">
        <v>5000</v>
      </c>
    </row>
    <row r="64" spans="1:4" ht="27" customHeight="1" x14ac:dyDescent="0.2">
      <c r="A64" s="86" t="s">
        <v>465</v>
      </c>
      <c r="B64" s="86" t="s">
        <v>466</v>
      </c>
      <c r="C64" s="59">
        <v>3500</v>
      </c>
    </row>
    <row r="65" spans="1:9" ht="27" customHeight="1" x14ac:dyDescent="0.2">
      <c r="A65" s="86" t="s">
        <v>467</v>
      </c>
      <c r="B65" s="86" t="s">
        <v>468</v>
      </c>
      <c r="C65" s="59">
        <v>2106</v>
      </c>
      <c r="I65" s="4" t="s">
        <v>469</v>
      </c>
    </row>
    <row r="66" spans="1:9" ht="27" customHeight="1" x14ac:dyDescent="0.25">
      <c r="A66" s="285"/>
      <c r="B66" s="286"/>
      <c r="C66" s="287">
        <f>SUM(C36:C65)</f>
        <v>130818</v>
      </c>
    </row>
    <row r="67" spans="1:9" s="21" customFormat="1" ht="27" customHeight="1" x14ac:dyDescent="0.2">
      <c r="C67" s="93"/>
      <c r="D67" s="4"/>
    </row>
    <row r="68" spans="1:9" s="21" customFormat="1" ht="27" customHeight="1" x14ac:dyDescent="0.2">
      <c r="A68" s="275" t="s">
        <v>470</v>
      </c>
      <c r="B68" s="234"/>
      <c r="C68" s="234"/>
    </row>
    <row r="69" spans="1:9" ht="27" customHeight="1" x14ac:dyDescent="0.2">
      <c r="A69" s="282" t="s">
        <v>7</v>
      </c>
      <c r="B69" s="282" t="s">
        <v>8</v>
      </c>
      <c r="C69" s="283" t="s">
        <v>2</v>
      </c>
    </row>
    <row r="70" spans="1:9" ht="27" customHeight="1" x14ac:dyDescent="0.2">
      <c r="A70" s="86" t="s">
        <v>471</v>
      </c>
      <c r="B70" s="86" t="s">
        <v>866</v>
      </c>
      <c r="C70" s="59">
        <v>60000</v>
      </c>
    </row>
    <row r="71" spans="1:9" ht="27" customHeight="1" x14ac:dyDescent="0.25">
      <c r="A71" s="286"/>
      <c r="B71" s="286"/>
      <c r="C71" s="288">
        <f>SUM(C70)</f>
        <v>60000</v>
      </c>
    </row>
    <row r="72" spans="1:9" ht="27" customHeight="1" x14ac:dyDescent="0.25">
      <c r="A72" s="21"/>
      <c r="B72" s="21"/>
      <c r="C72" s="125"/>
    </row>
    <row r="73" spans="1:9" ht="27" customHeight="1" x14ac:dyDescent="0.2">
      <c r="A73" s="53" t="s">
        <v>865</v>
      </c>
      <c r="D73" s="21"/>
    </row>
    <row r="74" spans="1:9" ht="27" customHeight="1" x14ac:dyDescent="0.2">
      <c r="A74" s="289" t="s">
        <v>7</v>
      </c>
      <c r="B74" s="289" t="s">
        <v>8</v>
      </c>
      <c r="C74" s="290" t="s">
        <v>2</v>
      </c>
    </row>
    <row r="75" spans="1:9" ht="27" customHeight="1" x14ac:dyDescent="0.2">
      <c r="A75" s="8" t="s">
        <v>481</v>
      </c>
      <c r="B75" s="31" t="s">
        <v>482</v>
      </c>
      <c r="C75" s="59">
        <v>5000</v>
      </c>
    </row>
    <row r="76" spans="1:9" ht="27" customHeight="1" x14ac:dyDescent="0.2">
      <c r="A76" s="86" t="s">
        <v>483</v>
      </c>
      <c r="B76" s="86" t="s">
        <v>484</v>
      </c>
      <c r="C76" s="59">
        <v>9050</v>
      </c>
    </row>
    <row r="77" spans="1:9" ht="27" customHeight="1" x14ac:dyDescent="0.2">
      <c r="A77" s="86" t="s">
        <v>485</v>
      </c>
      <c r="B77" s="86" t="s">
        <v>486</v>
      </c>
      <c r="C77" s="59">
        <v>7465</v>
      </c>
    </row>
    <row r="78" spans="1:9" ht="27" customHeight="1" x14ac:dyDescent="0.2">
      <c r="A78" s="96" t="s">
        <v>487</v>
      </c>
      <c r="B78" s="96" t="s">
        <v>488</v>
      </c>
      <c r="C78" s="59">
        <v>6000</v>
      </c>
    </row>
    <row r="79" spans="1:9" ht="27" customHeight="1" x14ac:dyDescent="0.2">
      <c r="A79" s="96" t="s">
        <v>480</v>
      </c>
      <c r="B79" s="128" t="s">
        <v>867</v>
      </c>
      <c r="C79" s="59">
        <v>2000</v>
      </c>
    </row>
    <row r="80" spans="1:9" ht="27" customHeight="1" x14ac:dyDescent="0.2">
      <c r="A80" s="129" t="s">
        <v>489</v>
      </c>
      <c r="B80" s="130" t="s">
        <v>490</v>
      </c>
      <c r="C80" s="59">
        <v>2500</v>
      </c>
    </row>
    <row r="81" spans="1:5" ht="27" customHeight="1" x14ac:dyDescent="0.25">
      <c r="A81" s="281"/>
      <c r="B81" s="291"/>
      <c r="C81" s="266">
        <f>SUM(C75:C80)</f>
        <v>32015</v>
      </c>
      <c r="D81" s="126"/>
    </row>
    <row r="82" spans="1:5" ht="27" customHeight="1" x14ac:dyDescent="0.25">
      <c r="B82" s="131"/>
      <c r="C82" s="122"/>
      <c r="D82" s="126"/>
    </row>
    <row r="83" spans="1:5" ht="27" customHeight="1" x14ac:dyDescent="0.2">
      <c r="A83" s="53" t="s">
        <v>868</v>
      </c>
    </row>
    <row r="84" spans="1:5" ht="27" customHeight="1" x14ac:dyDescent="0.2">
      <c r="A84" s="289" t="s">
        <v>7</v>
      </c>
      <c r="B84" s="289" t="s">
        <v>8</v>
      </c>
      <c r="C84" s="290" t="s">
        <v>2</v>
      </c>
      <c r="D84" s="126"/>
    </row>
    <row r="85" spans="1:5" ht="27" customHeight="1" x14ac:dyDescent="0.2">
      <c r="A85" s="96" t="s">
        <v>472</v>
      </c>
      <c r="B85" s="96" t="s">
        <v>511</v>
      </c>
      <c r="C85" s="59">
        <v>9500</v>
      </c>
      <c r="D85" s="126"/>
    </row>
    <row r="86" spans="1:5" ht="27" customHeight="1" x14ac:dyDescent="0.2">
      <c r="A86" s="96" t="s">
        <v>473</v>
      </c>
      <c r="B86" s="96" t="s">
        <v>474</v>
      </c>
      <c r="C86" s="59">
        <v>48000</v>
      </c>
      <c r="D86" s="126"/>
    </row>
    <row r="87" spans="1:5" ht="27" customHeight="1" x14ac:dyDescent="0.2">
      <c r="A87" s="96" t="s">
        <v>475</v>
      </c>
      <c r="B87" s="96" t="s">
        <v>873</v>
      </c>
      <c r="C87" s="59">
        <v>12000</v>
      </c>
      <c r="D87" s="126"/>
    </row>
    <row r="88" spans="1:5" ht="27" customHeight="1" x14ac:dyDescent="0.2">
      <c r="A88" s="96" t="s">
        <v>476</v>
      </c>
      <c r="B88" s="96" t="s">
        <v>872</v>
      </c>
      <c r="C88" s="127">
        <v>9988</v>
      </c>
      <c r="D88" s="126"/>
    </row>
    <row r="89" spans="1:5" ht="27" customHeight="1" x14ac:dyDescent="0.2">
      <c r="A89" s="96" t="s">
        <v>477</v>
      </c>
      <c r="B89" s="96" t="s">
        <v>870</v>
      </c>
      <c r="C89" s="59">
        <v>12500</v>
      </c>
      <c r="D89" s="126"/>
    </row>
    <row r="90" spans="1:5" ht="27" customHeight="1" x14ac:dyDescent="0.2">
      <c r="A90" s="96" t="s">
        <v>478</v>
      </c>
      <c r="B90" s="96" t="s">
        <v>871</v>
      </c>
      <c r="C90" s="59">
        <v>9000</v>
      </c>
      <c r="D90" s="126"/>
    </row>
    <row r="91" spans="1:5" ht="27" customHeight="1" x14ac:dyDescent="0.2">
      <c r="A91" s="96" t="s">
        <v>479</v>
      </c>
      <c r="B91" s="96" t="s">
        <v>870</v>
      </c>
      <c r="C91" s="59">
        <v>5690</v>
      </c>
      <c r="D91" s="126"/>
    </row>
    <row r="92" spans="1:5" ht="27" customHeight="1" x14ac:dyDescent="0.2">
      <c r="A92" s="96" t="s">
        <v>480</v>
      </c>
      <c r="B92" s="96" t="s">
        <v>869</v>
      </c>
      <c r="C92" s="59">
        <v>5500</v>
      </c>
      <c r="D92" s="126"/>
    </row>
    <row r="93" spans="1:5" s="21" customFormat="1" ht="27" customHeight="1" x14ac:dyDescent="0.25">
      <c r="A93" s="286"/>
      <c r="B93" s="286"/>
      <c r="C93" s="288">
        <f>SUM(C85:C92)</f>
        <v>112178</v>
      </c>
      <c r="D93" s="126"/>
      <c r="E93" s="4"/>
    </row>
    <row r="94" spans="1:5" s="21" customFormat="1" ht="27" customHeight="1" x14ac:dyDescent="0.2">
      <c r="C94" s="93"/>
    </row>
    <row r="95" spans="1:5" s="21" customFormat="1" ht="27" customHeight="1" x14ac:dyDescent="0.2">
      <c r="A95" s="53" t="s">
        <v>505</v>
      </c>
      <c r="B95" s="4"/>
      <c r="C95" s="46"/>
      <c r="D95" s="4"/>
    </row>
    <row r="96" spans="1:5" ht="27" customHeight="1" x14ac:dyDescent="0.2">
      <c r="A96" s="289" t="s">
        <v>7</v>
      </c>
      <c r="B96" s="289" t="s">
        <v>8</v>
      </c>
      <c r="C96" s="290" t="s">
        <v>2</v>
      </c>
    </row>
    <row r="97" spans="1:7" ht="27" customHeight="1" x14ac:dyDescent="0.2">
      <c r="A97" s="86" t="s">
        <v>506</v>
      </c>
      <c r="B97" s="86" t="s">
        <v>507</v>
      </c>
      <c r="C97" s="59">
        <f>24210+7837</f>
        <v>32047</v>
      </c>
    </row>
    <row r="98" spans="1:7" ht="27" customHeight="1" x14ac:dyDescent="0.2">
      <c r="A98" s="278"/>
      <c r="B98" s="278"/>
      <c r="C98" s="266">
        <f>SUM(C97:C97)</f>
        <v>32047</v>
      </c>
    </row>
    <row r="99" spans="1:7" ht="27" customHeight="1" x14ac:dyDescent="0.2"/>
    <row r="100" spans="1:7" ht="29.25" customHeight="1" x14ac:dyDescent="0.2">
      <c r="A100" s="53" t="s">
        <v>109</v>
      </c>
      <c r="D100" s="117"/>
    </row>
    <row r="101" spans="1:7" ht="29.25" customHeight="1" x14ac:dyDescent="0.2">
      <c r="A101" s="289" t="s">
        <v>7</v>
      </c>
      <c r="B101" s="289" t="s">
        <v>8</v>
      </c>
      <c r="C101" s="290" t="s">
        <v>2</v>
      </c>
      <c r="D101" s="126"/>
    </row>
    <row r="102" spans="1:7" ht="29.25" customHeight="1" x14ac:dyDescent="0.2">
      <c r="A102" s="128" t="s">
        <v>491</v>
      </c>
      <c r="B102" s="86" t="s">
        <v>492</v>
      </c>
      <c r="C102" s="59">
        <v>2500</v>
      </c>
      <c r="D102" s="126"/>
    </row>
    <row r="103" spans="1:7" ht="29.25" customHeight="1" x14ac:dyDescent="0.2">
      <c r="A103" s="128" t="s">
        <v>493</v>
      </c>
      <c r="B103" s="8" t="s">
        <v>494</v>
      </c>
      <c r="C103" s="59">
        <v>2500</v>
      </c>
      <c r="D103" s="126"/>
    </row>
    <row r="104" spans="1:7" ht="29.25" customHeight="1" x14ac:dyDescent="0.2">
      <c r="A104" s="128" t="s">
        <v>495</v>
      </c>
      <c r="B104" s="132" t="s">
        <v>496</v>
      </c>
      <c r="C104" s="59">
        <v>3500</v>
      </c>
      <c r="D104" s="126"/>
    </row>
    <row r="105" spans="1:7" ht="29.25" customHeight="1" x14ac:dyDescent="0.25">
      <c r="A105" s="281"/>
      <c r="B105" s="292"/>
      <c r="C105" s="266">
        <f>SUM(C102:C104)</f>
        <v>8500</v>
      </c>
      <c r="D105" s="126"/>
    </row>
    <row r="107" spans="1:7" ht="15" x14ac:dyDescent="0.25">
      <c r="B107" s="35" t="s">
        <v>22</v>
      </c>
      <c r="C107" s="134">
        <f>C18+C98+C105+C81+C93+C71+C66+C32+C24</f>
        <v>561022</v>
      </c>
      <c r="G107" s="117"/>
    </row>
    <row r="109" spans="1:7" ht="28.5" x14ac:dyDescent="0.2">
      <c r="B109" s="253" t="s">
        <v>856</v>
      </c>
      <c r="C109" s="293">
        <f>C107+C12</f>
        <v>1201342.6000000001</v>
      </c>
    </row>
    <row r="112" spans="1:7" ht="15" x14ac:dyDescent="0.2">
      <c r="A112" s="135"/>
      <c r="B112" s="117"/>
      <c r="D112" s="117"/>
      <c r="E112" s="117"/>
      <c r="F112" s="117"/>
    </row>
    <row r="113" spans="1:2" ht="15" x14ac:dyDescent="0.2">
      <c r="A113" s="70"/>
      <c r="B113" s="117"/>
    </row>
    <row r="114" spans="1:2" ht="15" x14ac:dyDescent="0.2">
      <c r="A114" s="70"/>
      <c r="B114" s="117"/>
    </row>
    <row r="115" spans="1:2" ht="15" x14ac:dyDescent="0.2">
      <c r="A115" s="135"/>
      <c r="B115" s="117"/>
    </row>
    <row r="116" spans="1:2" ht="15" x14ac:dyDescent="0.2">
      <c r="A116" s="135"/>
      <c r="B116" s="117"/>
    </row>
    <row r="117" spans="1:2" ht="15" x14ac:dyDescent="0.2">
      <c r="A117" s="136"/>
      <c r="B117" s="117"/>
    </row>
    <row r="118" spans="1:2" ht="15" x14ac:dyDescent="0.2">
      <c r="A118" s="135"/>
      <c r="B118" s="117"/>
    </row>
    <row r="119" spans="1:2" ht="15" x14ac:dyDescent="0.2">
      <c r="A119" s="135"/>
      <c r="B119" s="117"/>
    </row>
    <row r="120" spans="1:2" ht="15" x14ac:dyDescent="0.2">
      <c r="A120" s="136"/>
      <c r="B120" s="117"/>
    </row>
    <row r="121" spans="1:2" x14ac:dyDescent="0.2">
      <c r="B121" s="117"/>
    </row>
    <row r="122" spans="1:2" x14ac:dyDescent="0.2">
      <c r="B122" s="117"/>
    </row>
    <row r="123" spans="1:2" x14ac:dyDescent="0.2">
      <c r="B123" s="117"/>
    </row>
    <row r="124" spans="1:2" x14ac:dyDescent="0.2">
      <c r="B124" s="117"/>
    </row>
  </sheetData>
  <sortState ref="A5:C11">
    <sortCondition ref="A5:A11"/>
  </sortState>
  <mergeCells count="1">
    <mergeCell ref="A16:A17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workbookViewId="0">
      <selection activeCell="A3" sqref="A3:C4"/>
    </sheetView>
  </sheetViews>
  <sheetFormatPr baseColWidth="10" defaultRowHeight="14.25" x14ac:dyDescent="0.2"/>
  <cols>
    <col min="1" max="1" width="41.140625" style="4" customWidth="1"/>
    <col min="2" max="2" width="67.28515625" style="4" bestFit="1" customWidth="1"/>
    <col min="3" max="3" width="31" style="4" customWidth="1"/>
    <col min="4" max="4" width="15.85546875" style="4" customWidth="1"/>
    <col min="5" max="5" width="11.42578125" style="4"/>
    <col min="6" max="6" width="13.42578125" style="4" bestFit="1" customWidth="1"/>
    <col min="7" max="16384" width="11.42578125" style="4"/>
  </cols>
  <sheetData>
    <row r="1" spans="1:3" ht="15.75" x14ac:dyDescent="0.2">
      <c r="A1" s="274" t="s">
        <v>514</v>
      </c>
      <c r="B1" s="2"/>
      <c r="C1" s="3"/>
    </row>
    <row r="2" spans="1:3" x14ac:dyDescent="0.2">
      <c r="A2" s="2"/>
      <c r="B2" s="2"/>
      <c r="C2" s="3"/>
    </row>
    <row r="3" spans="1:3" ht="26.25" customHeight="1" x14ac:dyDescent="0.2">
      <c r="A3" s="275" t="s">
        <v>0</v>
      </c>
      <c r="B3" s="276"/>
      <c r="C3" s="277"/>
    </row>
    <row r="4" spans="1:3" ht="23.25" customHeight="1" x14ac:dyDescent="0.2">
      <c r="A4" s="258" t="s">
        <v>1</v>
      </c>
      <c r="B4" s="259" t="s">
        <v>852</v>
      </c>
      <c r="C4" s="259" t="s">
        <v>2</v>
      </c>
    </row>
    <row r="5" spans="1:3" ht="35.25" customHeight="1" x14ac:dyDescent="0.2">
      <c r="A5" s="27" t="s">
        <v>515</v>
      </c>
      <c r="B5" s="11">
        <v>15000</v>
      </c>
      <c r="C5" s="11">
        <v>175000</v>
      </c>
    </row>
    <row r="6" spans="1:3" ht="28.5" customHeight="1" x14ac:dyDescent="0.2">
      <c r="A6" s="228"/>
      <c r="B6" s="228"/>
      <c r="C6" s="230">
        <f>SUM(C5:C5)</f>
        <v>175000</v>
      </c>
    </row>
    <row r="7" spans="1:3" ht="33" customHeight="1" x14ac:dyDescent="0.2">
      <c r="A7" s="9"/>
      <c r="B7" s="9"/>
      <c r="C7" s="33"/>
    </row>
    <row r="8" spans="1:3" ht="27.75" customHeight="1" x14ac:dyDescent="0.2">
      <c r="A8" s="237" t="s">
        <v>846</v>
      </c>
      <c r="B8" s="234"/>
      <c r="C8" s="234"/>
    </row>
    <row r="9" spans="1:3" ht="24.75" customHeight="1" x14ac:dyDescent="0.2">
      <c r="A9" s="294" t="s">
        <v>7</v>
      </c>
      <c r="B9" s="294" t="s">
        <v>8</v>
      </c>
      <c r="C9" s="295" t="s">
        <v>2</v>
      </c>
    </row>
    <row r="10" spans="1:3" ht="24.75" customHeight="1" x14ac:dyDescent="0.2">
      <c r="A10" s="220" t="s">
        <v>833</v>
      </c>
      <c r="B10" s="76" t="s">
        <v>834</v>
      </c>
      <c r="C10" s="11">
        <v>30000</v>
      </c>
    </row>
    <row r="11" spans="1:3" ht="24.95" customHeight="1" x14ac:dyDescent="0.2">
      <c r="A11" s="142" t="s">
        <v>519</v>
      </c>
      <c r="B11" s="143" t="s">
        <v>522</v>
      </c>
      <c r="C11" s="11">
        <v>2500</v>
      </c>
    </row>
    <row r="12" spans="1:3" ht="24.95" customHeight="1" x14ac:dyDescent="0.2">
      <c r="A12" s="143" t="s">
        <v>523</v>
      </c>
      <c r="B12" s="143" t="s">
        <v>524</v>
      </c>
      <c r="C12" s="11">
        <v>20000</v>
      </c>
    </row>
    <row r="13" spans="1:3" ht="24.95" customHeight="1" x14ac:dyDescent="0.2">
      <c r="A13" s="143" t="s">
        <v>525</v>
      </c>
      <c r="B13" s="143" t="s">
        <v>526</v>
      </c>
      <c r="C13" s="11">
        <v>25000</v>
      </c>
    </row>
    <row r="14" spans="1:3" ht="24.95" customHeight="1" x14ac:dyDescent="0.2">
      <c r="A14" s="278"/>
      <c r="B14" s="278"/>
      <c r="C14" s="230">
        <f>SUM(C10:C13)</f>
        <v>77500</v>
      </c>
    </row>
    <row r="15" spans="1:3" ht="23.25" customHeight="1" x14ac:dyDescent="0.2"/>
    <row r="16" spans="1:3" ht="23.25" customHeight="1" x14ac:dyDescent="0.2">
      <c r="A16" s="237" t="s">
        <v>516</v>
      </c>
      <c r="B16" s="234"/>
      <c r="C16" s="234"/>
    </row>
    <row r="17" spans="1:3" ht="24" customHeight="1" x14ac:dyDescent="0.2">
      <c r="A17" s="294" t="s">
        <v>7</v>
      </c>
      <c r="B17" s="294" t="s">
        <v>8</v>
      </c>
      <c r="C17" s="295" t="s">
        <v>2</v>
      </c>
    </row>
    <row r="18" spans="1:3" ht="24.95" customHeight="1" x14ac:dyDescent="0.2">
      <c r="A18" s="68" t="s">
        <v>517</v>
      </c>
      <c r="B18" s="68"/>
      <c r="C18" s="11">
        <v>5260</v>
      </c>
    </row>
    <row r="19" spans="1:3" ht="24.95" customHeight="1" x14ac:dyDescent="0.2">
      <c r="A19" s="86" t="s">
        <v>874</v>
      </c>
      <c r="B19" s="84" t="s">
        <v>518</v>
      </c>
      <c r="C19" s="11">
        <v>2500</v>
      </c>
    </row>
    <row r="20" spans="1:3" ht="24.95" customHeight="1" x14ac:dyDescent="0.2">
      <c r="A20" s="84" t="s">
        <v>519</v>
      </c>
      <c r="B20" s="84" t="s">
        <v>520</v>
      </c>
      <c r="C20" s="11">
        <v>3250</v>
      </c>
    </row>
    <row r="21" spans="1:3" ht="36.75" customHeight="1" x14ac:dyDescent="0.2">
      <c r="A21" s="297" t="s">
        <v>875</v>
      </c>
      <c r="B21" s="298" t="s">
        <v>521</v>
      </c>
      <c r="C21" s="97">
        <v>2000</v>
      </c>
    </row>
    <row r="22" spans="1:3" ht="24.95" customHeight="1" x14ac:dyDescent="0.2">
      <c r="A22" s="278"/>
      <c r="B22" s="278"/>
      <c r="C22" s="230">
        <f>SUM(C18:C21)</f>
        <v>13010</v>
      </c>
    </row>
    <row r="23" spans="1:3" ht="15" x14ac:dyDescent="0.2">
      <c r="A23" s="1"/>
    </row>
    <row r="24" spans="1:3" ht="15" x14ac:dyDescent="0.2">
      <c r="A24" s="237" t="s">
        <v>470</v>
      </c>
      <c r="B24" s="234"/>
      <c r="C24" s="234"/>
    </row>
    <row r="25" spans="1:3" ht="19.5" customHeight="1" x14ac:dyDescent="0.2">
      <c r="A25" s="294" t="s">
        <v>7</v>
      </c>
      <c r="B25" s="294" t="s">
        <v>8</v>
      </c>
      <c r="C25" s="295" t="s">
        <v>2</v>
      </c>
    </row>
    <row r="26" spans="1:3" ht="24.95" customHeight="1" x14ac:dyDescent="0.2">
      <c r="A26" s="84" t="s">
        <v>527</v>
      </c>
      <c r="B26" s="84" t="s">
        <v>876</v>
      </c>
      <c r="C26" s="11">
        <v>13000</v>
      </c>
    </row>
    <row r="27" spans="1:3" ht="24.95" customHeight="1" x14ac:dyDescent="0.2">
      <c r="A27" s="84" t="s">
        <v>519</v>
      </c>
      <c r="B27" s="84" t="s">
        <v>540</v>
      </c>
      <c r="C27" s="11">
        <v>8900</v>
      </c>
    </row>
    <row r="28" spans="1:3" ht="24.95" customHeight="1" x14ac:dyDescent="0.2">
      <c r="A28" s="144" t="s">
        <v>528</v>
      </c>
      <c r="B28" s="144" t="s">
        <v>529</v>
      </c>
      <c r="C28" s="11">
        <v>30000</v>
      </c>
    </row>
    <row r="29" spans="1:3" ht="24.95" customHeight="1" x14ac:dyDescent="0.2">
      <c r="A29" s="86" t="s">
        <v>530</v>
      </c>
      <c r="B29" s="145" t="s">
        <v>539</v>
      </c>
      <c r="C29" s="11">
        <v>8500</v>
      </c>
    </row>
    <row r="30" spans="1:3" ht="21.75" customHeight="1" x14ac:dyDescent="0.2">
      <c r="A30" s="278"/>
      <c r="B30" s="278"/>
      <c r="C30" s="230">
        <f>SUM(C26:C29)</f>
        <v>60400</v>
      </c>
    </row>
    <row r="31" spans="1:3" ht="27.75" customHeight="1" x14ac:dyDescent="0.2">
      <c r="A31" s="1"/>
    </row>
    <row r="32" spans="1:3" ht="25.5" customHeight="1" x14ac:dyDescent="0.2">
      <c r="A32" s="237" t="s">
        <v>531</v>
      </c>
      <c r="B32" s="234"/>
      <c r="C32" s="234"/>
    </row>
    <row r="33" spans="1:3" ht="19.5" customHeight="1" x14ac:dyDescent="0.2">
      <c r="A33" s="294" t="s">
        <v>7</v>
      </c>
      <c r="B33" s="294" t="s">
        <v>8</v>
      </c>
      <c r="C33" s="295" t="s">
        <v>2</v>
      </c>
    </row>
    <row r="34" spans="1:3" ht="32.25" customHeight="1" x14ac:dyDescent="0.2">
      <c r="A34" s="8" t="s">
        <v>9</v>
      </c>
      <c r="B34" s="68" t="s">
        <v>877</v>
      </c>
      <c r="C34" s="11">
        <v>12600</v>
      </c>
    </row>
    <row r="35" spans="1:3" ht="35.25" customHeight="1" x14ac:dyDescent="0.2">
      <c r="A35" s="8" t="s">
        <v>532</v>
      </c>
      <c r="B35" s="299" t="s">
        <v>543</v>
      </c>
      <c r="C35" s="11">
        <v>3000</v>
      </c>
    </row>
    <row r="36" spans="1:3" ht="24" customHeight="1" x14ac:dyDescent="0.2">
      <c r="A36" s="278"/>
      <c r="B36" s="278"/>
      <c r="C36" s="230">
        <f>SUM(C33:C35)</f>
        <v>15600</v>
      </c>
    </row>
    <row r="37" spans="1:3" ht="15" x14ac:dyDescent="0.2">
      <c r="A37" s="1"/>
    </row>
    <row r="38" spans="1:3" ht="28.5" customHeight="1" x14ac:dyDescent="0.2">
      <c r="A38" s="237" t="s">
        <v>533</v>
      </c>
      <c r="B38" s="234"/>
      <c r="C38" s="234"/>
    </row>
    <row r="39" spans="1:3" ht="21" customHeight="1" x14ac:dyDescent="0.2">
      <c r="A39" s="294" t="s">
        <v>7</v>
      </c>
      <c r="B39" s="294" t="s">
        <v>8</v>
      </c>
      <c r="C39" s="295" t="s">
        <v>2</v>
      </c>
    </row>
    <row r="40" spans="1:3" ht="24.95" customHeight="1" x14ac:dyDescent="0.2">
      <c r="A40" s="8" t="s">
        <v>534</v>
      </c>
      <c r="B40" s="68" t="s">
        <v>541</v>
      </c>
      <c r="C40" s="11">
        <v>3000</v>
      </c>
    </row>
    <row r="41" spans="1:3" ht="24.95" customHeight="1" x14ac:dyDescent="0.2">
      <c r="A41" s="8" t="s">
        <v>535</v>
      </c>
      <c r="B41" s="8" t="s">
        <v>542</v>
      </c>
      <c r="C41" s="11">
        <v>9500</v>
      </c>
    </row>
    <row r="42" spans="1:3" ht="24.95" customHeight="1" x14ac:dyDescent="0.2">
      <c r="A42" s="8" t="s">
        <v>536</v>
      </c>
      <c r="B42" s="68" t="s">
        <v>537</v>
      </c>
      <c r="C42" s="11">
        <v>4800</v>
      </c>
    </row>
    <row r="43" spans="1:3" ht="30.75" customHeight="1" x14ac:dyDescent="0.2">
      <c r="A43" s="68" t="s">
        <v>878</v>
      </c>
      <c r="B43" s="68" t="s">
        <v>538</v>
      </c>
      <c r="C43" s="11">
        <v>850</v>
      </c>
    </row>
    <row r="44" spans="1:3" ht="27.75" customHeight="1" x14ac:dyDescent="0.2">
      <c r="A44" s="278"/>
      <c r="B44" s="278"/>
      <c r="C44" s="230">
        <f>SUM(C40:C43)</f>
        <v>18150</v>
      </c>
    </row>
    <row r="45" spans="1:3" x14ac:dyDescent="0.2">
      <c r="A45" s="2"/>
    </row>
    <row r="46" spans="1:3" ht="25.5" customHeight="1" x14ac:dyDescent="0.25">
      <c r="B46" s="300" t="s">
        <v>22</v>
      </c>
      <c r="C46" s="301">
        <f>C44+C36+C30+C14+C22</f>
        <v>184660</v>
      </c>
    </row>
    <row r="48" spans="1:3" ht="18" customHeight="1" x14ac:dyDescent="0.2">
      <c r="B48" s="281" t="s">
        <v>856</v>
      </c>
      <c r="C48" s="293">
        <f>C46+C6</f>
        <v>359660</v>
      </c>
    </row>
    <row r="49" spans="1:2" x14ac:dyDescent="0.2">
      <c r="A49" s="21"/>
      <c r="B49" s="21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workbookViewId="0">
      <selection activeCell="A65" sqref="A65"/>
    </sheetView>
  </sheetViews>
  <sheetFormatPr baseColWidth="10" defaultRowHeight="15" x14ac:dyDescent="0.2"/>
  <cols>
    <col min="1" max="1" width="31.42578125" style="70" customWidth="1"/>
    <col min="2" max="2" width="52.42578125" style="70" customWidth="1"/>
    <col min="3" max="3" width="34.42578125" style="71" customWidth="1"/>
    <col min="4" max="4" width="14.85546875" style="72" customWidth="1"/>
    <col min="5" max="5" width="13.5703125" style="72" bestFit="1" customWidth="1"/>
    <col min="6" max="6" width="14.85546875" style="72" bestFit="1" customWidth="1"/>
    <col min="7" max="12" width="11.42578125" style="72"/>
    <col min="13" max="13" width="2.5703125" style="72" customWidth="1"/>
    <col min="14" max="16384" width="11.42578125" style="72"/>
  </cols>
  <sheetData>
    <row r="1" spans="1:6" ht="18" x14ac:dyDescent="0.2">
      <c r="A1" s="306" t="s">
        <v>177</v>
      </c>
    </row>
    <row r="3" spans="1:6" ht="15.75" x14ac:dyDescent="0.2">
      <c r="A3" s="275" t="s">
        <v>0</v>
      </c>
      <c r="B3" s="304"/>
      <c r="C3" s="277"/>
      <c r="D3" s="305"/>
    </row>
    <row r="4" spans="1:6" ht="30" customHeight="1" x14ac:dyDescent="0.25">
      <c r="A4" s="303" t="s">
        <v>1</v>
      </c>
      <c r="B4" s="303"/>
      <c r="C4" s="259" t="s">
        <v>852</v>
      </c>
      <c r="D4" s="236" t="s">
        <v>2</v>
      </c>
      <c r="F4" s="54"/>
    </row>
    <row r="5" spans="1:6" ht="30" customHeight="1" x14ac:dyDescent="0.2">
      <c r="A5" s="73" t="s">
        <v>178</v>
      </c>
      <c r="B5" s="73" t="s">
        <v>179</v>
      </c>
      <c r="C5" s="74"/>
      <c r="D5" s="11">
        <v>50000</v>
      </c>
      <c r="F5" s="75"/>
    </row>
    <row r="6" spans="1:6" ht="30" customHeight="1" x14ac:dyDescent="0.2">
      <c r="A6" s="76" t="s">
        <v>180</v>
      </c>
      <c r="B6" s="76" t="s">
        <v>879</v>
      </c>
      <c r="C6" s="74"/>
      <c r="D6" s="11">
        <v>100000</v>
      </c>
      <c r="F6" s="77"/>
    </row>
    <row r="7" spans="1:6" ht="30" customHeight="1" x14ac:dyDescent="0.2">
      <c r="A7" s="78" t="s">
        <v>181</v>
      </c>
      <c r="B7" s="79" t="s">
        <v>182</v>
      </c>
      <c r="C7" s="74"/>
      <c r="D7" s="11">
        <v>94000</v>
      </c>
      <c r="F7" s="75"/>
    </row>
    <row r="8" spans="1:6" ht="30" customHeight="1" x14ac:dyDescent="0.2">
      <c r="A8" s="76" t="s">
        <v>183</v>
      </c>
      <c r="B8" s="76" t="s">
        <v>184</v>
      </c>
      <c r="C8" s="11">
        <v>1000</v>
      </c>
      <c r="D8" s="11">
        <v>26000</v>
      </c>
    </row>
    <row r="9" spans="1:6" ht="30" customHeight="1" x14ac:dyDescent="0.2">
      <c r="A9" s="76" t="s">
        <v>185</v>
      </c>
      <c r="B9" s="76" t="s">
        <v>186</v>
      </c>
      <c r="C9" s="11">
        <v>26000</v>
      </c>
      <c r="D9" s="11">
        <v>61000</v>
      </c>
    </row>
    <row r="10" spans="1:6" ht="30" customHeight="1" x14ac:dyDescent="0.2">
      <c r="A10" s="228"/>
      <c r="B10" s="228"/>
      <c r="C10" s="302"/>
      <c r="D10" s="230">
        <f>SUM(D5:D9)</f>
        <v>331000</v>
      </c>
    </row>
    <row r="11" spans="1:6" ht="15.75" x14ac:dyDescent="0.25">
      <c r="A11" s="80"/>
      <c r="B11" s="72"/>
      <c r="C11" s="81"/>
    </row>
    <row r="12" spans="1:6" ht="15.75" x14ac:dyDescent="0.25">
      <c r="A12" s="252" t="s">
        <v>187</v>
      </c>
      <c r="B12" s="304"/>
      <c r="C12" s="277"/>
    </row>
    <row r="13" spans="1:6" ht="33.75" customHeight="1" x14ac:dyDescent="0.2">
      <c r="A13" s="267" t="s">
        <v>7</v>
      </c>
      <c r="B13" s="267" t="s">
        <v>8</v>
      </c>
      <c r="C13" s="262" t="s">
        <v>2</v>
      </c>
      <c r="E13" s="82"/>
    </row>
    <row r="14" spans="1:6" s="85" customFormat="1" ht="33.75" customHeight="1" x14ac:dyDescent="0.2">
      <c r="A14" s="83" t="s">
        <v>188</v>
      </c>
      <c r="B14" s="84" t="s">
        <v>189</v>
      </c>
      <c r="C14" s="11">
        <v>4000</v>
      </c>
    </row>
    <row r="15" spans="1:6" s="85" customFormat="1" ht="33.75" customHeight="1" x14ac:dyDescent="0.2">
      <c r="A15" s="83" t="s">
        <v>190</v>
      </c>
      <c r="B15" s="84" t="s">
        <v>192</v>
      </c>
      <c r="C15" s="11">
        <v>3400</v>
      </c>
    </row>
    <row r="16" spans="1:6" s="85" customFormat="1" ht="33.75" customHeight="1" x14ac:dyDescent="0.2">
      <c r="A16" s="83" t="s">
        <v>190</v>
      </c>
      <c r="B16" s="84" t="s">
        <v>257</v>
      </c>
      <c r="C16" s="11">
        <v>3800</v>
      </c>
    </row>
    <row r="17" spans="1:3" s="85" customFormat="1" ht="33.75" customHeight="1" x14ac:dyDescent="0.2">
      <c r="A17" s="83" t="s">
        <v>190</v>
      </c>
      <c r="B17" s="84" t="s">
        <v>191</v>
      </c>
      <c r="C17" s="11">
        <v>7000</v>
      </c>
    </row>
    <row r="18" spans="1:3" s="85" customFormat="1" ht="33.75" customHeight="1" x14ac:dyDescent="0.2">
      <c r="A18" s="83" t="s">
        <v>190</v>
      </c>
      <c r="B18" s="84" t="s">
        <v>258</v>
      </c>
      <c r="C18" s="11">
        <v>10000</v>
      </c>
    </row>
    <row r="19" spans="1:3" s="85" customFormat="1" ht="33.75" customHeight="1" x14ac:dyDescent="0.2">
      <c r="A19" s="83" t="s">
        <v>193</v>
      </c>
      <c r="B19" s="84" t="s">
        <v>194</v>
      </c>
      <c r="C19" s="11">
        <v>1500</v>
      </c>
    </row>
    <row r="20" spans="1:3" s="85" customFormat="1" ht="46.5" customHeight="1" x14ac:dyDescent="0.2">
      <c r="A20" s="83" t="s">
        <v>195</v>
      </c>
      <c r="B20" s="86" t="s">
        <v>196</v>
      </c>
      <c r="C20" s="11">
        <v>1000</v>
      </c>
    </row>
    <row r="21" spans="1:3" s="85" customFormat="1" ht="33.75" customHeight="1" x14ac:dyDescent="0.2">
      <c r="A21" s="83" t="s">
        <v>197</v>
      </c>
      <c r="B21" s="84" t="s">
        <v>198</v>
      </c>
      <c r="C21" s="11">
        <v>7500</v>
      </c>
    </row>
    <row r="22" spans="1:3" s="85" customFormat="1" ht="33.75" customHeight="1" x14ac:dyDescent="0.2">
      <c r="A22" s="83" t="s">
        <v>199</v>
      </c>
      <c r="B22" s="84" t="s">
        <v>200</v>
      </c>
      <c r="C22" s="11">
        <v>1000</v>
      </c>
    </row>
    <row r="23" spans="1:3" s="85" customFormat="1" ht="33.75" customHeight="1" x14ac:dyDescent="0.2">
      <c r="A23" s="83" t="s">
        <v>201</v>
      </c>
      <c r="B23" s="86" t="s">
        <v>203</v>
      </c>
      <c r="C23" s="11">
        <v>3000</v>
      </c>
    </row>
    <row r="24" spans="1:3" s="85" customFormat="1" ht="33.75" customHeight="1" x14ac:dyDescent="0.2">
      <c r="A24" s="83" t="s">
        <v>201</v>
      </c>
      <c r="B24" s="84" t="s">
        <v>202</v>
      </c>
      <c r="C24" s="11">
        <v>9000</v>
      </c>
    </row>
    <row r="25" spans="1:3" s="85" customFormat="1" ht="33.75" customHeight="1" x14ac:dyDescent="0.2">
      <c r="A25" s="83" t="s">
        <v>204</v>
      </c>
      <c r="B25" s="84" t="s">
        <v>205</v>
      </c>
      <c r="C25" s="11">
        <v>4455</v>
      </c>
    </row>
    <row r="26" spans="1:3" s="85" customFormat="1" ht="33.75" customHeight="1" x14ac:dyDescent="0.2">
      <c r="A26" s="83" t="s">
        <v>206</v>
      </c>
      <c r="B26" s="87" t="s">
        <v>207</v>
      </c>
      <c r="C26" s="11">
        <v>10000</v>
      </c>
    </row>
    <row r="27" spans="1:3" s="85" customFormat="1" ht="33.75" customHeight="1" x14ac:dyDescent="0.2">
      <c r="A27" s="83" t="s">
        <v>208</v>
      </c>
      <c r="B27" s="84" t="s">
        <v>259</v>
      </c>
      <c r="C27" s="11">
        <v>2000</v>
      </c>
    </row>
    <row r="28" spans="1:3" s="85" customFormat="1" ht="36" customHeight="1" x14ac:dyDescent="0.2">
      <c r="A28" s="95" t="s">
        <v>240</v>
      </c>
      <c r="B28" s="96" t="s">
        <v>242</v>
      </c>
      <c r="C28" s="97">
        <v>25000</v>
      </c>
    </row>
    <row r="29" spans="1:3" s="85" customFormat="1" ht="33.75" customHeight="1" x14ac:dyDescent="0.2">
      <c r="A29" s="78" t="s">
        <v>181</v>
      </c>
      <c r="B29" s="84" t="s">
        <v>241</v>
      </c>
      <c r="C29" s="11">
        <v>3800</v>
      </c>
    </row>
    <row r="30" spans="1:3" s="85" customFormat="1" ht="33.75" customHeight="1" x14ac:dyDescent="0.2">
      <c r="A30" s="83" t="s">
        <v>209</v>
      </c>
      <c r="B30" s="84" t="s">
        <v>254</v>
      </c>
      <c r="C30" s="11">
        <v>2000</v>
      </c>
    </row>
    <row r="31" spans="1:3" s="85" customFormat="1" ht="33.75" customHeight="1" x14ac:dyDescent="0.2">
      <c r="A31" s="83" t="s">
        <v>209</v>
      </c>
      <c r="B31" s="86" t="s">
        <v>248</v>
      </c>
      <c r="C31" s="11">
        <v>4000</v>
      </c>
    </row>
    <row r="32" spans="1:3" s="85" customFormat="1" ht="33.75" customHeight="1" x14ac:dyDescent="0.2">
      <c r="A32" s="83" t="s">
        <v>210</v>
      </c>
      <c r="B32" s="84" t="s">
        <v>211</v>
      </c>
      <c r="C32" s="11">
        <v>3000</v>
      </c>
    </row>
    <row r="33" spans="1:10" s="85" customFormat="1" ht="33.75" customHeight="1" x14ac:dyDescent="0.2">
      <c r="A33" s="83" t="s">
        <v>210</v>
      </c>
      <c r="B33" s="84" t="s">
        <v>247</v>
      </c>
      <c r="C33" s="11">
        <v>4000</v>
      </c>
      <c r="D33" s="88"/>
      <c r="G33" s="367"/>
      <c r="H33" s="361"/>
      <c r="I33" s="361"/>
      <c r="J33" s="368"/>
    </row>
    <row r="34" spans="1:10" s="85" customFormat="1" ht="33.75" customHeight="1" x14ac:dyDescent="0.2">
      <c r="A34" s="83" t="s">
        <v>210</v>
      </c>
      <c r="B34" s="84" t="s">
        <v>245</v>
      </c>
      <c r="C34" s="11">
        <v>14000</v>
      </c>
      <c r="D34" s="88"/>
      <c r="G34" s="367"/>
      <c r="H34" s="361"/>
      <c r="I34" s="361"/>
      <c r="J34" s="368"/>
    </row>
    <row r="35" spans="1:10" s="85" customFormat="1" ht="33.75" customHeight="1" x14ac:dyDescent="0.2">
      <c r="A35" s="83" t="s">
        <v>210</v>
      </c>
      <c r="B35" s="84" t="s">
        <v>246</v>
      </c>
      <c r="C35" s="11">
        <v>15000</v>
      </c>
      <c r="D35" s="88"/>
      <c r="G35" s="361"/>
      <c r="H35" s="361"/>
      <c r="I35" s="361"/>
      <c r="J35" s="368"/>
    </row>
    <row r="36" spans="1:10" s="85" customFormat="1" ht="33.75" customHeight="1" x14ac:dyDescent="0.2">
      <c r="A36" s="83" t="s">
        <v>212</v>
      </c>
      <c r="B36" s="84" t="s">
        <v>213</v>
      </c>
      <c r="C36" s="11">
        <v>5000</v>
      </c>
    </row>
    <row r="37" spans="1:10" s="85" customFormat="1" ht="33.75" customHeight="1" x14ac:dyDescent="0.2">
      <c r="A37" s="83" t="s">
        <v>214</v>
      </c>
      <c r="B37" s="84" t="s">
        <v>215</v>
      </c>
      <c r="C37" s="11">
        <v>15000</v>
      </c>
    </row>
    <row r="38" spans="1:10" s="85" customFormat="1" ht="33.75" customHeight="1" x14ac:dyDescent="0.2">
      <c r="A38" s="83" t="s">
        <v>216</v>
      </c>
      <c r="B38" s="84" t="s">
        <v>218</v>
      </c>
      <c r="C38" s="11">
        <v>2700</v>
      </c>
    </row>
    <row r="39" spans="1:10" s="85" customFormat="1" ht="33.75" customHeight="1" x14ac:dyDescent="0.2">
      <c r="A39" s="83" t="s">
        <v>216</v>
      </c>
      <c r="B39" s="84" t="s">
        <v>217</v>
      </c>
      <c r="C39" s="11">
        <v>35000</v>
      </c>
    </row>
    <row r="40" spans="1:10" s="85" customFormat="1" ht="33.75" customHeight="1" x14ac:dyDescent="0.2">
      <c r="A40" s="83" t="s">
        <v>249</v>
      </c>
      <c r="B40" s="86" t="s">
        <v>250</v>
      </c>
      <c r="C40" s="11">
        <v>2500</v>
      </c>
    </row>
    <row r="41" spans="1:10" s="85" customFormat="1" ht="33.75" customHeight="1" x14ac:dyDescent="0.2">
      <c r="A41" s="222" t="s">
        <v>842</v>
      </c>
      <c r="B41" s="84" t="s">
        <v>220</v>
      </c>
      <c r="C41" s="11">
        <v>7000</v>
      </c>
    </row>
    <row r="42" spans="1:10" s="85" customFormat="1" ht="33.75" customHeight="1" x14ac:dyDescent="0.2">
      <c r="A42" s="222" t="s">
        <v>842</v>
      </c>
      <c r="B42" s="84" t="s">
        <v>219</v>
      </c>
      <c r="C42" s="11">
        <v>10000</v>
      </c>
    </row>
    <row r="43" spans="1:10" ht="37.5" customHeight="1" x14ac:dyDescent="0.2">
      <c r="A43" s="83" t="s">
        <v>221</v>
      </c>
      <c r="B43" s="84" t="s">
        <v>222</v>
      </c>
      <c r="C43" s="11">
        <v>3000</v>
      </c>
    </row>
    <row r="44" spans="1:10" ht="33.75" customHeight="1" x14ac:dyDescent="0.2">
      <c r="A44" s="83" t="s">
        <v>223</v>
      </c>
      <c r="B44" s="84" t="s">
        <v>224</v>
      </c>
      <c r="C44" s="11">
        <v>10000</v>
      </c>
    </row>
    <row r="45" spans="1:10" ht="33.75" customHeight="1" x14ac:dyDescent="0.2">
      <c r="A45" s="83" t="s">
        <v>225</v>
      </c>
      <c r="B45" s="84" t="s">
        <v>255</v>
      </c>
      <c r="C45" s="11">
        <v>5000</v>
      </c>
    </row>
    <row r="46" spans="1:10" ht="33.75" customHeight="1" x14ac:dyDescent="0.2">
      <c r="A46" s="83" t="s">
        <v>226</v>
      </c>
      <c r="B46" s="84" t="s">
        <v>251</v>
      </c>
      <c r="C46" s="11">
        <v>1810</v>
      </c>
    </row>
    <row r="47" spans="1:10" ht="33.75" customHeight="1" x14ac:dyDescent="0.2">
      <c r="A47" s="83" t="s">
        <v>226</v>
      </c>
      <c r="B47" s="86" t="s">
        <v>227</v>
      </c>
      <c r="C47" s="11">
        <v>2200</v>
      </c>
    </row>
    <row r="48" spans="1:10" ht="33.75" customHeight="1" x14ac:dyDescent="0.2">
      <c r="A48" s="83" t="s">
        <v>228</v>
      </c>
      <c r="B48" s="84" t="s">
        <v>252</v>
      </c>
      <c r="C48" s="11">
        <v>4750</v>
      </c>
    </row>
    <row r="49" spans="1:5" ht="33.75" customHeight="1" x14ac:dyDescent="0.2">
      <c r="A49" s="83" t="s">
        <v>880</v>
      </c>
      <c r="B49" s="84" t="s">
        <v>229</v>
      </c>
      <c r="C49" s="11">
        <v>8000</v>
      </c>
    </row>
    <row r="50" spans="1:5" ht="33.75" customHeight="1" x14ac:dyDescent="0.2">
      <c r="A50" s="83" t="s">
        <v>230</v>
      </c>
      <c r="B50" s="98" t="s">
        <v>244</v>
      </c>
      <c r="C50" s="11">
        <v>3000</v>
      </c>
    </row>
    <row r="51" spans="1:5" ht="33.75" customHeight="1" x14ac:dyDescent="0.2">
      <c r="A51" s="83" t="s">
        <v>231</v>
      </c>
      <c r="B51" s="84" t="s">
        <v>253</v>
      </c>
      <c r="C51" s="11">
        <v>2500</v>
      </c>
    </row>
    <row r="52" spans="1:5" ht="33.75" customHeight="1" x14ac:dyDescent="0.2">
      <c r="A52" s="307"/>
      <c r="B52" s="308"/>
      <c r="C52" s="230">
        <f>SUM(C14:C51)</f>
        <v>255915</v>
      </c>
    </row>
    <row r="53" spans="1:5" ht="15.75" x14ac:dyDescent="0.25">
      <c r="A53" s="80"/>
    </row>
    <row r="54" spans="1:5" ht="27" customHeight="1" x14ac:dyDescent="0.25">
      <c r="A54" s="252" t="s">
        <v>232</v>
      </c>
      <c r="B54" s="275"/>
      <c r="C54" s="277"/>
    </row>
    <row r="55" spans="1:5" ht="33.75" customHeight="1" x14ac:dyDescent="0.2">
      <c r="A55" s="267" t="s">
        <v>7</v>
      </c>
      <c r="B55" s="267" t="s">
        <v>8</v>
      </c>
      <c r="C55" s="262" t="s">
        <v>2</v>
      </c>
      <c r="E55" s="82"/>
    </row>
    <row r="56" spans="1:5" ht="33.75" customHeight="1" x14ac:dyDescent="0.2">
      <c r="A56" s="83" t="s">
        <v>234</v>
      </c>
      <c r="B56" s="84" t="s">
        <v>256</v>
      </c>
      <c r="C56" s="89">
        <v>3000</v>
      </c>
    </row>
    <row r="57" spans="1:5" ht="33.75" customHeight="1" x14ac:dyDescent="0.2">
      <c r="A57" s="83" t="s">
        <v>204</v>
      </c>
      <c r="B57" s="84" t="s">
        <v>233</v>
      </c>
      <c r="C57" s="89">
        <v>6500</v>
      </c>
    </row>
    <row r="58" spans="1:5" ht="33.75" customHeight="1" x14ac:dyDescent="0.2">
      <c r="A58" s="286"/>
      <c r="B58" s="286"/>
      <c r="C58" s="230">
        <f>SUM(C56:C57)</f>
        <v>9500</v>
      </c>
    </row>
    <row r="59" spans="1:5" ht="33.75" customHeight="1" x14ac:dyDescent="0.2">
      <c r="A59" s="90"/>
      <c r="B59" s="90"/>
      <c r="C59" s="33"/>
    </row>
    <row r="60" spans="1:5" ht="33.75" customHeight="1" x14ac:dyDescent="0.2">
      <c r="A60" s="275" t="s">
        <v>235</v>
      </c>
      <c r="B60" s="304"/>
      <c r="C60" s="277"/>
    </row>
    <row r="61" spans="1:5" ht="33.75" customHeight="1" x14ac:dyDescent="0.2">
      <c r="A61" s="309" t="s">
        <v>7</v>
      </c>
      <c r="B61" s="309" t="s">
        <v>8</v>
      </c>
      <c r="C61" s="310" t="s">
        <v>2</v>
      </c>
      <c r="E61" s="82"/>
    </row>
    <row r="62" spans="1:5" ht="33.75" customHeight="1" x14ac:dyDescent="0.2">
      <c r="A62" s="83" t="s">
        <v>204</v>
      </c>
      <c r="B62" s="87" t="s">
        <v>243</v>
      </c>
      <c r="C62" s="11">
        <v>2200</v>
      </c>
    </row>
    <row r="63" spans="1:5" ht="27.75" customHeight="1" x14ac:dyDescent="0.2">
      <c r="A63" s="286"/>
      <c r="B63" s="286"/>
      <c r="C63" s="230">
        <f>SUM(C62)</f>
        <v>2200</v>
      </c>
    </row>
    <row r="64" spans="1:5" ht="29.25" customHeight="1" x14ac:dyDescent="0.2">
      <c r="A64" s="90"/>
      <c r="B64" s="90"/>
      <c r="C64" s="33"/>
    </row>
    <row r="65" spans="1:5" ht="25.5" customHeight="1" x14ac:dyDescent="0.2">
      <c r="A65" s="275" t="s">
        <v>236</v>
      </c>
      <c r="B65" s="304"/>
      <c r="C65" s="277"/>
    </row>
    <row r="66" spans="1:5" ht="28.5" customHeight="1" x14ac:dyDescent="0.4">
      <c r="A66" s="309" t="s">
        <v>7</v>
      </c>
      <c r="B66" s="309" t="s">
        <v>8</v>
      </c>
      <c r="C66" s="310" t="s">
        <v>2</v>
      </c>
      <c r="E66" s="58"/>
    </row>
    <row r="67" spans="1:5" s="85" customFormat="1" ht="28.5" customHeight="1" x14ac:dyDescent="0.2">
      <c r="A67" s="79" t="s">
        <v>841</v>
      </c>
      <c r="B67" s="84" t="s">
        <v>237</v>
      </c>
      <c r="C67" s="11">
        <v>30000</v>
      </c>
      <c r="D67" s="82"/>
    </row>
    <row r="68" spans="1:5" s="85" customFormat="1" ht="28.5" customHeight="1" x14ac:dyDescent="0.2">
      <c r="A68" s="286"/>
      <c r="B68" s="286"/>
      <c r="C68" s="230">
        <f>SUM(C67)</f>
        <v>30000</v>
      </c>
    </row>
    <row r="69" spans="1:5" s="85" customFormat="1" ht="28.5" customHeight="1" x14ac:dyDescent="0.2">
      <c r="A69" s="90"/>
      <c r="B69" s="90"/>
      <c r="C69" s="33"/>
    </row>
    <row r="70" spans="1:5" s="85" customFormat="1" ht="28.5" customHeight="1" x14ac:dyDescent="0.25">
      <c r="A70" s="252" t="s">
        <v>886</v>
      </c>
      <c r="B70" s="304"/>
      <c r="C70" s="277"/>
    </row>
    <row r="71" spans="1:5" s="85" customFormat="1" ht="28.5" customHeight="1" x14ac:dyDescent="0.2">
      <c r="A71" s="309" t="s">
        <v>7</v>
      </c>
      <c r="B71" s="309" t="s">
        <v>8</v>
      </c>
      <c r="C71" s="310" t="s">
        <v>2</v>
      </c>
      <c r="D71" s="82"/>
    </row>
    <row r="72" spans="1:5" s="85" customFormat="1" ht="28.5" customHeight="1" x14ac:dyDescent="0.2">
      <c r="A72" s="95" t="s">
        <v>238</v>
      </c>
      <c r="B72" s="143" t="s">
        <v>239</v>
      </c>
      <c r="C72" s="97">
        <v>2950</v>
      </c>
    </row>
    <row r="73" spans="1:5" s="85" customFormat="1" ht="28.5" customHeight="1" x14ac:dyDescent="0.2">
      <c r="A73" s="286"/>
      <c r="B73" s="286"/>
      <c r="C73" s="230">
        <f>SUM(C72)</f>
        <v>2950</v>
      </c>
    </row>
    <row r="74" spans="1:5" ht="15.75" x14ac:dyDescent="0.2">
      <c r="A74" s="53"/>
      <c r="B74" s="53"/>
      <c r="C74" s="91"/>
    </row>
    <row r="75" spans="1:5" ht="15.75" x14ac:dyDescent="0.2">
      <c r="A75" s="53"/>
      <c r="B75" s="35" t="s">
        <v>22</v>
      </c>
      <c r="C75" s="36">
        <f>C73+C68+C63+C58+C52</f>
        <v>300565</v>
      </c>
    </row>
    <row r="76" spans="1:5" ht="15.75" x14ac:dyDescent="0.2">
      <c r="A76" s="53"/>
      <c r="B76" s="2"/>
      <c r="C76" s="3"/>
    </row>
    <row r="77" spans="1:5" ht="15.75" x14ac:dyDescent="0.2">
      <c r="A77" s="53"/>
      <c r="B77" s="281" t="s">
        <v>856</v>
      </c>
      <c r="C77" s="254">
        <f>C75+D10</f>
        <v>631565</v>
      </c>
    </row>
    <row r="78" spans="1:5" ht="15.75" x14ac:dyDescent="0.2">
      <c r="A78" s="53"/>
    </row>
  </sheetData>
  <protectedRanges>
    <protectedRange sqref="B67 B62" name="Bereich1_7_1"/>
    <protectedRange sqref="B52" name="Bereich1_18_1"/>
    <protectedRange sqref="A46:A52 A14:A28 A30:A40 A43:A44" name="Bereich1_3_10"/>
    <protectedRange sqref="B14:B50" name="Bereich1_3_11"/>
    <protectedRange sqref="B51" name="Bereich1_3_12"/>
    <protectedRange sqref="A56:A57" name="Bereich1_3_13"/>
    <protectedRange sqref="B56:B57" name="Bereich1_3_14"/>
    <protectedRange sqref="A62" name="Bereich1_3_15"/>
    <protectedRange sqref="A67" name="Bereich1_2_4_3"/>
    <protectedRange sqref="A41:A42" name="Bereich1_2_4_3_1"/>
  </protectedRanges>
  <mergeCells count="1">
    <mergeCell ref="G33:J35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6"/>
  <sheetViews>
    <sheetView zoomScaleNormal="100" workbookViewId="0">
      <selection activeCell="B123" sqref="B123"/>
    </sheetView>
  </sheetViews>
  <sheetFormatPr baseColWidth="10" defaultRowHeight="14.25" x14ac:dyDescent="0.2"/>
  <cols>
    <col min="1" max="1" width="37.7109375" style="116" customWidth="1"/>
    <col min="2" max="2" width="47.42578125" style="2" customWidth="1"/>
    <col min="3" max="3" width="28.28515625" style="3" customWidth="1"/>
    <col min="4" max="5" width="13.42578125" style="4" bestFit="1" customWidth="1"/>
    <col min="6" max="6" width="11.42578125" style="4"/>
    <col min="7" max="7" width="12.28515625" style="4" bestFit="1" customWidth="1"/>
    <col min="8" max="16384" width="11.42578125" style="4"/>
  </cols>
  <sheetData>
    <row r="1" spans="1:5" ht="15.75" x14ac:dyDescent="0.2">
      <c r="A1" s="311" t="s">
        <v>881</v>
      </c>
    </row>
    <row r="3" spans="1:5" ht="21.75" customHeight="1" x14ac:dyDescent="0.25">
      <c r="A3" s="369" t="s">
        <v>0</v>
      </c>
      <c r="B3" s="370"/>
      <c r="C3" s="234"/>
    </row>
    <row r="4" spans="1:5" ht="30.75" customHeight="1" x14ac:dyDescent="0.25">
      <c r="A4" s="258" t="s">
        <v>1</v>
      </c>
      <c r="B4" s="259" t="s">
        <v>852</v>
      </c>
      <c r="C4" s="259" t="s">
        <v>2</v>
      </c>
      <c r="E4" s="54"/>
    </row>
    <row r="5" spans="1:5" ht="25.5" customHeight="1" x14ac:dyDescent="0.2">
      <c r="A5" s="31" t="s">
        <v>260</v>
      </c>
      <c r="B5" s="99">
        <v>50000</v>
      </c>
      <c r="C5" s="99">
        <v>210000</v>
      </c>
      <c r="E5" s="72"/>
    </row>
    <row r="6" spans="1:5" ht="27.75" customHeight="1" x14ac:dyDescent="0.2">
      <c r="A6" s="79" t="s">
        <v>261</v>
      </c>
      <c r="B6" s="100"/>
      <c r="C6" s="99">
        <v>30000</v>
      </c>
    </row>
    <row r="7" spans="1:5" ht="27.75" customHeight="1" x14ac:dyDescent="0.2">
      <c r="A7" s="79" t="s">
        <v>262</v>
      </c>
      <c r="B7" s="98"/>
      <c r="C7" s="99">
        <v>40000</v>
      </c>
    </row>
    <row r="8" spans="1:5" ht="30" customHeight="1" x14ac:dyDescent="0.2">
      <c r="A8" s="312"/>
      <c r="B8" s="281"/>
      <c r="C8" s="230">
        <f>SUM(C5:C7)</f>
        <v>280000</v>
      </c>
    </row>
    <row r="9" spans="1:5" ht="15" x14ac:dyDescent="0.25">
      <c r="A9" s="101"/>
      <c r="B9" s="4"/>
      <c r="C9" s="102"/>
    </row>
    <row r="10" spans="1:5" ht="25.5" customHeight="1" x14ac:dyDescent="0.25">
      <c r="A10" s="313" t="s">
        <v>263</v>
      </c>
      <c r="B10" s="234"/>
      <c r="C10" s="234"/>
    </row>
    <row r="11" spans="1:5" ht="30" customHeight="1" x14ac:dyDescent="0.35">
      <c r="A11" s="303" t="s">
        <v>7</v>
      </c>
      <c r="B11" s="303" t="s">
        <v>8</v>
      </c>
      <c r="C11" s="236" t="s">
        <v>2</v>
      </c>
      <c r="E11" s="103"/>
    </row>
    <row r="12" spans="1:5" ht="30" customHeight="1" x14ac:dyDescent="0.2">
      <c r="A12" s="104" t="s">
        <v>264</v>
      </c>
      <c r="B12" s="104" t="s">
        <v>265</v>
      </c>
      <c r="C12" s="99">
        <v>1500</v>
      </c>
    </row>
    <row r="13" spans="1:5" ht="30" customHeight="1" x14ac:dyDescent="0.2">
      <c r="A13" s="105" t="s">
        <v>267</v>
      </c>
      <c r="B13" s="104" t="s">
        <v>268</v>
      </c>
      <c r="C13" s="99">
        <v>3000</v>
      </c>
    </row>
    <row r="14" spans="1:5" ht="30" customHeight="1" x14ac:dyDescent="0.2">
      <c r="A14" s="105" t="s">
        <v>269</v>
      </c>
      <c r="B14" s="105" t="s">
        <v>270</v>
      </c>
      <c r="C14" s="99">
        <v>15000</v>
      </c>
    </row>
    <row r="15" spans="1:5" ht="30" customHeight="1" x14ac:dyDescent="0.2">
      <c r="A15" s="106" t="s">
        <v>271</v>
      </c>
      <c r="B15" s="106" t="s">
        <v>272</v>
      </c>
      <c r="C15" s="99">
        <v>13000</v>
      </c>
    </row>
    <row r="16" spans="1:5" ht="30" customHeight="1" x14ac:dyDescent="0.2">
      <c r="A16" s="105" t="s">
        <v>275</v>
      </c>
      <c r="B16" s="104" t="s">
        <v>407</v>
      </c>
      <c r="C16" s="99">
        <v>2000</v>
      </c>
    </row>
    <row r="17" spans="1:3" ht="30" customHeight="1" x14ac:dyDescent="0.2">
      <c r="A17" s="105" t="s">
        <v>275</v>
      </c>
      <c r="B17" s="104" t="s">
        <v>276</v>
      </c>
      <c r="C17" s="99">
        <v>3000</v>
      </c>
    </row>
    <row r="18" spans="1:3" ht="30" customHeight="1" x14ac:dyDescent="0.2">
      <c r="A18" s="105" t="s">
        <v>281</v>
      </c>
      <c r="B18" s="105" t="s">
        <v>282</v>
      </c>
      <c r="C18" s="99">
        <v>5000</v>
      </c>
    </row>
    <row r="19" spans="1:3" ht="30" customHeight="1" x14ac:dyDescent="0.2">
      <c r="A19" s="105" t="s">
        <v>285</v>
      </c>
      <c r="B19" s="105" t="s">
        <v>287</v>
      </c>
      <c r="C19" s="99">
        <v>5000</v>
      </c>
    </row>
    <row r="20" spans="1:3" ht="30" customHeight="1" x14ac:dyDescent="0.2">
      <c r="A20" s="104" t="s">
        <v>285</v>
      </c>
      <c r="B20" s="104" t="s">
        <v>286</v>
      </c>
      <c r="C20" s="99">
        <v>7500</v>
      </c>
    </row>
    <row r="21" spans="1:3" ht="30" customHeight="1" x14ac:dyDescent="0.2">
      <c r="A21" s="104" t="s">
        <v>290</v>
      </c>
      <c r="B21" s="104" t="s">
        <v>291</v>
      </c>
      <c r="C21" s="99">
        <v>2000</v>
      </c>
    </row>
    <row r="22" spans="1:3" ht="30" customHeight="1" x14ac:dyDescent="0.2">
      <c r="A22" s="104" t="s">
        <v>294</v>
      </c>
      <c r="B22" s="104" t="s">
        <v>295</v>
      </c>
      <c r="C22" s="99">
        <v>2500</v>
      </c>
    </row>
    <row r="23" spans="1:3" ht="30" customHeight="1" x14ac:dyDescent="0.2">
      <c r="A23" s="104" t="s">
        <v>298</v>
      </c>
      <c r="B23" s="104" t="s">
        <v>300</v>
      </c>
      <c r="C23" s="99">
        <v>3000</v>
      </c>
    </row>
    <row r="24" spans="1:3" ht="30" customHeight="1" x14ac:dyDescent="0.2">
      <c r="A24" s="105" t="s">
        <v>298</v>
      </c>
      <c r="B24" s="105" t="s">
        <v>299</v>
      </c>
      <c r="C24" s="99">
        <v>10000</v>
      </c>
    </row>
    <row r="25" spans="1:3" ht="30" customHeight="1" x14ac:dyDescent="0.2">
      <c r="A25" s="104" t="s">
        <v>301</v>
      </c>
      <c r="B25" s="104" t="s">
        <v>302</v>
      </c>
      <c r="C25" s="99">
        <v>1500</v>
      </c>
    </row>
    <row r="26" spans="1:3" ht="30" customHeight="1" x14ac:dyDescent="0.2">
      <c r="A26" s="105" t="s">
        <v>303</v>
      </c>
      <c r="B26" s="105" t="s">
        <v>304</v>
      </c>
      <c r="C26" s="99">
        <v>2500</v>
      </c>
    </row>
    <row r="27" spans="1:3" ht="30" customHeight="1" x14ac:dyDescent="0.2">
      <c r="A27" s="105" t="s">
        <v>305</v>
      </c>
      <c r="B27" s="104" t="s">
        <v>306</v>
      </c>
      <c r="C27" s="99">
        <v>2000</v>
      </c>
    </row>
    <row r="28" spans="1:3" ht="30" customHeight="1" x14ac:dyDescent="0.2">
      <c r="A28" s="104" t="s">
        <v>309</v>
      </c>
      <c r="B28" s="104" t="s">
        <v>310</v>
      </c>
      <c r="C28" s="99">
        <v>3000</v>
      </c>
    </row>
    <row r="29" spans="1:3" ht="30" customHeight="1" x14ac:dyDescent="0.2">
      <c r="A29" s="104" t="s">
        <v>311</v>
      </c>
      <c r="B29" s="104" t="s">
        <v>312</v>
      </c>
      <c r="C29" s="99">
        <v>3000</v>
      </c>
    </row>
    <row r="30" spans="1:3" ht="30" customHeight="1" x14ac:dyDescent="0.2">
      <c r="A30" s="104" t="s">
        <v>313</v>
      </c>
      <c r="B30" s="104" t="s">
        <v>314</v>
      </c>
      <c r="C30" s="99">
        <v>2000</v>
      </c>
    </row>
    <row r="31" spans="1:3" ht="30" customHeight="1" x14ac:dyDescent="0.2">
      <c r="A31" s="104" t="s">
        <v>315</v>
      </c>
      <c r="B31" s="104" t="s">
        <v>316</v>
      </c>
      <c r="C31" s="99">
        <v>7000</v>
      </c>
    </row>
    <row r="32" spans="1:3" ht="30" customHeight="1" x14ac:dyDescent="0.2">
      <c r="A32" s="104" t="s">
        <v>317</v>
      </c>
      <c r="B32" s="104" t="s">
        <v>318</v>
      </c>
      <c r="C32" s="99">
        <v>3000</v>
      </c>
    </row>
    <row r="33" spans="1:5" ht="30" customHeight="1" x14ac:dyDescent="0.2">
      <c r="A33" s="105" t="s">
        <v>319</v>
      </c>
      <c r="B33" s="105" t="s">
        <v>408</v>
      </c>
      <c r="C33" s="99">
        <v>9000</v>
      </c>
    </row>
    <row r="34" spans="1:5" ht="30" customHeight="1" x14ac:dyDescent="0.2">
      <c r="A34" s="104" t="s">
        <v>320</v>
      </c>
      <c r="B34" s="104" t="s">
        <v>321</v>
      </c>
      <c r="C34" s="99">
        <v>1450</v>
      </c>
    </row>
    <row r="35" spans="1:5" ht="30" customHeight="1" x14ac:dyDescent="0.2">
      <c r="A35" s="104" t="s">
        <v>322</v>
      </c>
      <c r="B35" s="104" t="s">
        <v>323</v>
      </c>
      <c r="C35" s="99">
        <v>4976</v>
      </c>
    </row>
    <row r="36" spans="1:5" ht="30" customHeight="1" x14ac:dyDescent="0.2">
      <c r="A36" s="105" t="s">
        <v>324</v>
      </c>
      <c r="B36" s="105" t="s">
        <v>882</v>
      </c>
      <c r="C36" s="99">
        <v>3965</v>
      </c>
    </row>
    <row r="37" spans="1:5" ht="30" customHeight="1" x14ac:dyDescent="0.2">
      <c r="A37" s="105" t="s">
        <v>327</v>
      </c>
      <c r="B37" s="105" t="s">
        <v>328</v>
      </c>
      <c r="C37" s="99">
        <v>4860</v>
      </c>
    </row>
    <row r="38" spans="1:5" ht="30" customHeight="1" x14ac:dyDescent="0.2">
      <c r="A38" s="105" t="s">
        <v>330</v>
      </c>
      <c r="B38" s="105" t="s">
        <v>331</v>
      </c>
      <c r="C38" s="99">
        <v>7000</v>
      </c>
    </row>
    <row r="39" spans="1:5" ht="30" customHeight="1" x14ac:dyDescent="0.2">
      <c r="A39" s="308"/>
      <c r="B39" s="281"/>
      <c r="C39" s="230">
        <f>SUM(C12:C38)</f>
        <v>127751</v>
      </c>
    </row>
    <row r="40" spans="1:5" ht="30" customHeight="1" x14ac:dyDescent="0.2">
      <c r="A40" s="4"/>
      <c r="B40" s="4"/>
      <c r="C40" s="107"/>
    </row>
    <row r="41" spans="1:5" ht="30" customHeight="1" x14ac:dyDescent="0.25">
      <c r="A41" s="313" t="s">
        <v>336</v>
      </c>
      <c r="B41" s="234"/>
      <c r="C41" s="314"/>
    </row>
    <row r="42" spans="1:5" ht="30" customHeight="1" x14ac:dyDescent="0.35">
      <c r="A42" s="303" t="s">
        <v>7</v>
      </c>
      <c r="B42" s="303" t="s">
        <v>8</v>
      </c>
      <c r="C42" s="236" t="s">
        <v>2</v>
      </c>
      <c r="E42" s="103"/>
    </row>
    <row r="43" spans="1:5" ht="30" customHeight="1" x14ac:dyDescent="0.35">
      <c r="A43" s="104" t="s">
        <v>849</v>
      </c>
      <c r="B43" s="104" t="s">
        <v>266</v>
      </c>
      <c r="C43" s="99">
        <v>5000</v>
      </c>
      <c r="E43" s="103"/>
    </row>
    <row r="44" spans="1:5" ht="30" customHeight="1" x14ac:dyDescent="0.35">
      <c r="A44" s="104" t="s">
        <v>273</v>
      </c>
      <c r="B44" s="104" t="s">
        <v>274</v>
      </c>
      <c r="C44" s="99">
        <v>1500</v>
      </c>
      <c r="E44" s="103"/>
    </row>
    <row r="45" spans="1:5" ht="30" customHeight="1" x14ac:dyDescent="0.35">
      <c r="A45" s="104" t="s">
        <v>277</v>
      </c>
      <c r="B45" s="104" t="s">
        <v>278</v>
      </c>
      <c r="C45" s="99">
        <v>1622</v>
      </c>
      <c r="E45" s="103"/>
    </row>
    <row r="46" spans="1:5" ht="30" customHeight="1" x14ac:dyDescent="0.35">
      <c r="A46" s="104" t="s">
        <v>279</v>
      </c>
      <c r="B46" s="104" t="s">
        <v>280</v>
      </c>
      <c r="C46" s="99">
        <v>2800</v>
      </c>
      <c r="E46" s="103"/>
    </row>
    <row r="47" spans="1:5" ht="30" customHeight="1" x14ac:dyDescent="0.35">
      <c r="A47" s="104" t="s">
        <v>283</v>
      </c>
      <c r="B47" s="104" t="s">
        <v>284</v>
      </c>
      <c r="C47" s="99">
        <v>2475</v>
      </c>
      <c r="E47" s="103"/>
    </row>
    <row r="48" spans="1:5" ht="30" customHeight="1" x14ac:dyDescent="0.35">
      <c r="A48" s="105" t="s">
        <v>288</v>
      </c>
      <c r="B48" s="105" t="s">
        <v>289</v>
      </c>
      <c r="C48" s="99">
        <v>2000</v>
      </c>
      <c r="E48" s="103"/>
    </row>
    <row r="49" spans="1:5" ht="30" customHeight="1" x14ac:dyDescent="0.35">
      <c r="A49" s="109" t="s">
        <v>339</v>
      </c>
      <c r="B49" s="109" t="s">
        <v>340</v>
      </c>
      <c r="C49" s="99">
        <v>1500</v>
      </c>
      <c r="E49" s="103"/>
    </row>
    <row r="50" spans="1:5" ht="30" customHeight="1" x14ac:dyDescent="0.35">
      <c r="A50" s="104" t="s">
        <v>292</v>
      </c>
      <c r="B50" s="104" t="s">
        <v>293</v>
      </c>
      <c r="C50" s="99">
        <v>3500</v>
      </c>
      <c r="E50" s="103"/>
    </row>
    <row r="51" spans="1:5" ht="30" customHeight="1" x14ac:dyDescent="0.35">
      <c r="A51" s="104" t="s">
        <v>296</v>
      </c>
      <c r="B51" s="104" t="s">
        <v>297</v>
      </c>
      <c r="C51" s="99">
        <v>2000</v>
      </c>
      <c r="E51" s="103"/>
    </row>
    <row r="52" spans="1:5" ht="30" customHeight="1" x14ac:dyDescent="0.35">
      <c r="A52" s="104" t="s">
        <v>307</v>
      </c>
      <c r="B52" s="104" t="s">
        <v>308</v>
      </c>
      <c r="C52" s="99">
        <v>10000</v>
      </c>
      <c r="E52" s="103"/>
    </row>
    <row r="53" spans="1:5" ht="30" customHeight="1" x14ac:dyDescent="0.35">
      <c r="A53" s="104" t="s">
        <v>325</v>
      </c>
      <c r="B53" s="104" t="s">
        <v>326</v>
      </c>
      <c r="C53" s="99">
        <v>950</v>
      </c>
      <c r="E53" s="103"/>
    </row>
    <row r="54" spans="1:5" ht="30" customHeight="1" x14ac:dyDescent="0.35">
      <c r="A54" s="104" t="s">
        <v>850</v>
      </c>
      <c r="B54" s="104" t="s">
        <v>329</v>
      </c>
      <c r="C54" s="99">
        <v>1500</v>
      </c>
      <c r="E54" s="103"/>
    </row>
    <row r="55" spans="1:5" ht="30" customHeight="1" x14ac:dyDescent="0.35">
      <c r="A55" s="104" t="s">
        <v>332</v>
      </c>
      <c r="B55" s="104" t="s">
        <v>333</v>
      </c>
      <c r="C55" s="99">
        <v>2000</v>
      </c>
      <c r="E55" s="103"/>
    </row>
    <row r="56" spans="1:5" ht="30" customHeight="1" x14ac:dyDescent="0.35">
      <c r="A56" s="104" t="s">
        <v>334</v>
      </c>
      <c r="B56" s="104" t="s">
        <v>335</v>
      </c>
      <c r="C56" s="99">
        <v>5000</v>
      </c>
      <c r="E56" s="103"/>
    </row>
    <row r="57" spans="1:5" ht="30" customHeight="1" x14ac:dyDescent="0.35">
      <c r="A57" s="315"/>
      <c r="B57" s="315"/>
      <c r="C57" s="230">
        <f>SUM(C43:C56)</f>
        <v>41847</v>
      </c>
      <c r="E57" s="103"/>
    </row>
    <row r="58" spans="1:5" ht="30" customHeight="1" x14ac:dyDescent="0.35">
      <c r="A58" s="316"/>
      <c r="B58" s="316"/>
      <c r="C58" s="317"/>
      <c r="E58" s="103"/>
    </row>
    <row r="59" spans="1:5" ht="30" customHeight="1" x14ac:dyDescent="0.35">
      <c r="A59" s="313" t="s">
        <v>336</v>
      </c>
      <c r="B59" s="234"/>
      <c r="C59" s="318"/>
      <c r="E59" s="103"/>
    </row>
    <row r="60" spans="1:5" ht="30" customHeight="1" x14ac:dyDescent="0.35">
      <c r="A60" s="303" t="s">
        <v>7</v>
      </c>
      <c r="B60" s="303" t="s">
        <v>8</v>
      </c>
      <c r="C60" s="236" t="s">
        <v>2</v>
      </c>
      <c r="E60" s="103"/>
    </row>
    <row r="61" spans="1:5" ht="30" customHeight="1" x14ac:dyDescent="0.2">
      <c r="A61" s="108" t="s">
        <v>337</v>
      </c>
      <c r="B61" s="108" t="s">
        <v>338</v>
      </c>
      <c r="C61" s="212">
        <v>10000</v>
      </c>
    </row>
    <row r="62" spans="1:5" ht="30" customHeight="1" x14ac:dyDescent="0.2">
      <c r="A62" s="108" t="s">
        <v>337</v>
      </c>
      <c r="B62" s="108" t="s">
        <v>883</v>
      </c>
      <c r="C62" s="212">
        <v>10000</v>
      </c>
    </row>
    <row r="63" spans="1:5" ht="30" customHeight="1" x14ac:dyDescent="0.2">
      <c r="A63" s="105" t="s">
        <v>341</v>
      </c>
      <c r="B63" s="105" t="s">
        <v>342</v>
      </c>
      <c r="C63" s="99">
        <v>1500</v>
      </c>
    </row>
    <row r="64" spans="1:5" ht="30" customHeight="1" x14ac:dyDescent="0.2">
      <c r="A64" s="315"/>
      <c r="B64" s="315"/>
      <c r="C64" s="230">
        <f>SUM(C61:C63)</f>
        <v>21500</v>
      </c>
    </row>
    <row r="65" spans="1:5" ht="30" customHeight="1" x14ac:dyDescent="0.2">
      <c r="A65" s="110"/>
      <c r="B65" s="111"/>
      <c r="C65" s="112"/>
    </row>
    <row r="66" spans="1:5" ht="30" customHeight="1" x14ac:dyDescent="0.25">
      <c r="A66" s="313" t="s">
        <v>343</v>
      </c>
      <c r="B66" s="234"/>
      <c r="C66" s="318"/>
    </row>
    <row r="67" spans="1:5" ht="30" customHeight="1" x14ac:dyDescent="0.35">
      <c r="A67" s="303" t="s">
        <v>7</v>
      </c>
      <c r="B67" s="303" t="s">
        <v>8</v>
      </c>
      <c r="C67" s="236" t="s">
        <v>2</v>
      </c>
      <c r="E67" s="103"/>
    </row>
    <row r="68" spans="1:5" ht="30" customHeight="1" x14ac:dyDescent="0.2">
      <c r="A68" s="104" t="s">
        <v>344</v>
      </c>
      <c r="B68" s="104" t="s">
        <v>345</v>
      </c>
      <c r="C68" s="99">
        <v>2000</v>
      </c>
    </row>
    <row r="69" spans="1:5" ht="30" customHeight="1" x14ac:dyDescent="0.2">
      <c r="A69" s="104" t="s">
        <v>346</v>
      </c>
      <c r="B69" s="104" t="s">
        <v>347</v>
      </c>
      <c r="C69" s="99">
        <v>2500</v>
      </c>
    </row>
    <row r="70" spans="1:5" ht="30" customHeight="1" x14ac:dyDescent="0.2">
      <c r="A70" s="104" t="s">
        <v>348</v>
      </c>
      <c r="B70" s="104" t="s">
        <v>349</v>
      </c>
      <c r="C70" s="99">
        <v>3000</v>
      </c>
    </row>
    <row r="71" spans="1:5" ht="30" customHeight="1" x14ac:dyDescent="0.2">
      <c r="A71" s="104" t="s">
        <v>350</v>
      </c>
      <c r="B71" s="104" t="s">
        <v>351</v>
      </c>
      <c r="C71" s="99">
        <v>2500</v>
      </c>
    </row>
    <row r="72" spans="1:5" ht="30" customHeight="1" x14ac:dyDescent="0.2">
      <c r="A72" s="104" t="s">
        <v>352</v>
      </c>
      <c r="B72" s="104" t="s">
        <v>353</v>
      </c>
      <c r="C72" s="99">
        <v>1000</v>
      </c>
    </row>
    <row r="73" spans="1:5" ht="30" customHeight="1" x14ac:dyDescent="0.2">
      <c r="A73" s="104" t="s">
        <v>354</v>
      </c>
      <c r="B73" s="104" t="s">
        <v>355</v>
      </c>
      <c r="C73" s="99">
        <v>3000</v>
      </c>
    </row>
    <row r="74" spans="1:5" ht="30" customHeight="1" x14ac:dyDescent="0.2">
      <c r="A74" s="104" t="s">
        <v>356</v>
      </c>
      <c r="B74" s="104" t="s">
        <v>357</v>
      </c>
      <c r="C74" s="99">
        <v>1000</v>
      </c>
    </row>
    <row r="75" spans="1:5" ht="30" customHeight="1" x14ac:dyDescent="0.2">
      <c r="A75" s="104" t="s">
        <v>358</v>
      </c>
      <c r="B75" s="104" t="s">
        <v>359</v>
      </c>
      <c r="C75" s="99">
        <v>3000</v>
      </c>
    </row>
    <row r="76" spans="1:5" ht="30" customHeight="1" x14ac:dyDescent="0.2">
      <c r="A76" s="104" t="s">
        <v>360</v>
      </c>
      <c r="B76" s="104" t="s">
        <v>361</v>
      </c>
      <c r="C76" s="99">
        <v>2000</v>
      </c>
    </row>
    <row r="77" spans="1:5" ht="30" customHeight="1" x14ac:dyDescent="0.2">
      <c r="A77" s="104" t="s">
        <v>362</v>
      </c>
      <c r="B77" s="104" t="s">
        <v>363</v>
      </c>
      <c r="C77" s="99">
        <v>3500</v>
      </c>
    </row>
    <row r="78" spans="1:5" ht="30" customHeight="1" x14ac:dyDescent="0.2">
      <c r="A78" s="104" t="s">
        <v>364</v>
      </c>
      <c r="B78" s="104" t="s">
        <v>365</v>
      </c>
      <c r="C78" s="99">
        <v>2500</v>
      </c>
    </row>
    <row r="79" spans="1:5" ht="30" customHeight="1" x14ac:dyDescent="0.2">
      <c r="A79" s="104" t="s">
        <v>366</v>
      </c>
      <c r="B79" s="104" t="s">
        <v>367</v>
      </c>
      <c r="C79" s="99">
        <v>3000</v>
      </c>
    </row>
    <row r="80" spans="1:5" ht="30" customHeight="1" x14ac:dyDescent="0.2">
      <c r="A80" s="104" t="s">
        <v>368</v>
      </c>
      <c r="B80" s="104" t="s">
        <v>369</v>
      </c>
      <c r="C80" s="99">
        <v>2000</v>
      </c>
    </row>
    <row r="81" spans="1:5" ht="30" customHeight="1" x14ac:dyDescent="0.2">
      <c r="A81" s="104" t="s">
        <v>370</v>
      </c>
      <c r="B81" s="104" t="s">
        <v>371</v>
      </c>
      <c r="C81" s="99">
        <v>2500</v>
      </c>
    </row>
    <row r="82" spans="1:5" ht="30" customHeight="1" x14ac:dyDescent="0.2">
      <c r="A82" s="104" t="s">
        <v>372</v>
      </c>
      <c r="B82" s="104" t="s">
        <v>373</v>
      </c>
      <c r="C82" s="99">
        <v>2000</v>
      </c>
    </row>
    <row r="83" spans="1:5" ht="30" customHeight="1" x14ac:dyDescent="0.2">
      <c r="A83" s="104" t="s">
        <v>374</v>
      </c>
      <c r="B83" s="104" t="s">
        <v>375</v>
      </c>
      <c r="C83" s="99">
        <v>4467</v>
      </c>
    </row>
    <row r="84" spans="1:5" ht="30" customHeight="1" x14ac:dyDescent="0.2">
      <c r="A84" s="104" t="s">
        <v>376</v>
      </c>
      <c r="B84" s="104" t="s">
        <v>377</v>
      </c>
      <c r="C84" s="99">
        <v>3000</v>
      </c>
    </row>
    <row r="85" spans="1:5" ht="30" customHeight="1" x14ac:dyDescent="0.2">
      <c r="A85" s="104" t="s">
        <v>378</v>
      </c>
      <c r="B85" s="104" t="s">
        <v>379</v>
      </c>
      <c r="C85" s="99">
        <v>2500</v>
      </c>
    </row>
    <row r="86" spans="1:5" ht="30" customHeight="1" x14ac:dyDescent="0.2">
      <c r="A86" s="104" t="s">
        <v>380</v>
      </c>
      <c r="B86" s="104" t="s">
        <v>381</v>
      </c>
      <c r="C86" s="99">
        <v>3500</v>
      </c>
    </row>
    <row r="87" spans="1:5" ht="30" customHeight="1" x14ac:dyDescent="0.2">
      <c r="A87" s="104" t="s">
        <v>382</v>
      </c>
      <c r="B87" s="104" t="s">
        <v>383</v>
      </c>
      <c r="C87" s="99">
        <v>2500</v>
      </c>
    </row>
    <row r="88" spans="1:5" ht="30" customHeight="1" x14ac:dyDescent="0.2">
      <c r="A88" s="104" t="s">
        <v>384</v>
      </c>
      <c r="B88" s="104" t="s">
        <v>385</v>
      </c>
      <c r="C88" s="99">
        <v>2500</v>
      </c>
    </row>
    <row r="89" spans="1:5" ht="30" customHeight="1" x14ac:dyDescent="0.2">
      <c r="A89" s="312"/>
      <c r="B89" s="270"/>
      <c r="C89" s="230">
        <f>SUM(C68:C88)</f>
        <v>53967</v>
      </c>
    </row>
    <row r="90" spans="1:5" ht="30" customHeight="1" x14ac:dyDescent="0.2">
      <c r="A90" s="101"/>
      <c r="B90" s="23"/>
      <c r="C90" s="10"/>
    </row>
    <row r="91" spans="1:5" ht="30" customHeight="1" x14ac:dyDescent="0.25">
      <c r="A91" s="321" t="s">
        <v>386</v>
      </c>
      <c r="B91" s="234"/>
      <c r="C91" s="318"/>
    </row>
    <row r="92" spans="1:5" ht="30" customHeight="1" x14ac:dyDescent="0.35">
      <c r="A92" s="267" t="s">
        <v>7</v>
      </c>
      <c r="B92" s="267" t="s">
        <v>8</v>
      </c>
      <c r="C92" s="262" t="s">
        <v>2</v>
      </c>
      <c r="E92" s="103"/>
    </row>
    <row r="93" spans="1:5" ht="30" customHeight="1" x14ac:dyDescent="0.2">
      <c r="A93" s="113" t="s">
        <v>387</v>
      </c>
      <c r="B93" s="104" t="s">
        <v>388</v>
      </c>
      <c r="C93" s="99">
        <v>818</v>
      </c>
    </row>
    <row r="94" spans="1:5" ht="30" customHeight="1" x14ac:dyDescent="0.2">
      <c r="A94" s="319"/>
      <c r="B94" s="319"/>
      <c r="C94" s="230">
        <f>SUM(C93:C93)</f>
        <v>818</v>
      </c>
    </row>
    <row r="95" spans="1:5" ht="30" customHeight="1" x14ac:dyDescent="0.2">
      <c r="A95" s="16"/>
      <c r="B95" s="16"/>
      <c r="C95" s="33"/>
    </row>
    <row r="96" spans="1:5" ht="30" customHeight="1" x14ac:dyDescent="0.25">
      <c r="A96" s="252" t="s">
        <v>888</v>
      </c>
      <c r="B96" s="234"/>
      <c r="C96" s="318"/>
    </row>
    <row r="97" spans="1:8" ht="30" customHeight="1" x14ac:dyDescent="0.35">
      <c r="A97" s="267" t="s">
        <v>7</v>
      </c>
      <c r="B97" s="267" t="s">
        <v>8</v>
      </c>
      <c r="C97" s="262" t="s">
        <v>2</v>
      </c>
      <c r="E97" s="103"/>
    </row>
    <row r="98" spans="1:8" ht="30" customHeight="1" x14ac:dyDescent="0.35">
      <c r="A98" s="45" t="s">
        <v>92</v>
      </c>
      <c r="B98" s="42" t="s">
        <v>843</v>
      </c>
      <c r="C98" s="11">
        <v>50000</v>
      </c>
      <c r="E98" s="103"/>
    </row>
    <row r="99" spans="1:8" ht="30" customHeight="1" x14ac:dyDescent="0.2">
      <c r="A99" s="43" t="s">
        <v>389</v>
      </c>
      <c r="B99" s="42" t="s">
        <v>843</v>
      </c>
      <c r="C99" s="99">
        <v>21641</v>
      </c>
      <c r="D99" s="46"/>
      <c r="E99" s="46"/>
      <c r="F99" s="47"/>
      <c r="G99" s="46"/>
      <c r="H99" s="46"/>
    </row>
    <row r="100" spans="1:8" ht="30" customHeight="1" x14ac:dyDescent="0.2">
      <c r="A100" s="320"/>
      <c r="B100" s="250"/>
      <c r="C100" s="230">
        <f>SUM(C98:C99)</f>
        <v>71641</v>
      </c>
    </row>
    <row r="101" spans="1:8" ht="30" customHeight="1" x14ac:dyDescent="0.2">
      <c r="A101" s="214"/>
      <c r="B101" s="29"/>
      <c r="C101" s="223"/>
    </row>
    <row r="102" spans="1:8" ht="30" customHeight="1" x14ac:dyDescent="0.25">
      <c r="A102" s="252" t="s">
        <v>887</v>
      </c>
      <c r="B102" s="234"/>
      <c r="C102" s="318"/>
    </row>
    <row r="103" spans="1:8" ht="30" customHeight="1" x14ac:dyDescent="0.35">
      <c r="A103" s="267" t="s">
        <v>7</v>
      </c>
      <c r="B103" s="267" t="s">
        <v>8</v>
      </c>
      <c r="C103" s="262" t="s">
        <v>2</v>
      </c>
      <c r="E103" s="103"/>
    </row>
    <row r="104" spans="1:8" ht="30" customHeight="1" x14ac:dyDescent="0.2">
      <c r="A104" s="43" t="s">
        <v>390</v>
      </c>
      <c r="B104" s="43" t="s">
        <v>884</v>
      </c>
      <c r="C104" s="99">
        <v>8000</v>
      </c>
    </row>
    <row r="105" spans="1:8" ht="30" customHeight="1" x14ac:dyDescent="0.2">
      <c r="A105" s="43" t="s">
        <v>391</v>
      </c>
      <c r="B105" s="45" t="s">
        <v>392</v>
      </c>
      <c r="C105" s="99">
        <v>7000</v>
      </c>
    </row>
    <row r="106" spans="1:8" ht="30" customHeight="1" x14ac:dyDescent="0.2">
      <c r="A106" s="215" t="s">
        <v>393</v>
      </c>
      <c r="B106" s="45" t="s">
        <v>394</v>
      </c>
      <c r="C106" s="99">
        <v>900</v>
      </c>
    </row>
    <row r="107" spans="1:8" ht="30" customHeight="1" x14ac:dyDescent="0.2">
      <c r="A107" s="104" t="s">
        <v>337</v>
      </c>
      <c r="B107" s="45" t="s">
        <v>395</v>
      </c>
      <c r="C107" s="212">
        <v>10000</v>
      </c>
    </row>
    <row r="108" spans="1:8" ht="30" customHeight="1" x14ac:dyDescent="0.2">
      <c r="A108" s="108" t="s">
        <v>337</v>
      </c>
      <c r="B108" s="45" t="s">
        <v>396</v>
      </c>
      <c r="C108" s="212">
        <v>40000</v>
      </c>
    </row>
    <row r="109" spans="1:8" ht="30" customHeight="1" x14ac:dyDescent="0.2">
      <c r="A109" s="43" t="s">
        <v>303</v>
      </c>
      <c r="B109" s="45" t="s">
        <v>397</v>
      </c>
      <c r="C109" s="99">
        <v>6500</v>
      </c>
    </row>
    <row r="110" spans="1:8" ht="30" customHeight="1" x14ac:dyDescent="0.2">
      <c r="A110" s="43" t="s">
        <v>262</v>
      </c>
      <c r="B110" s="45" t="s">
        <v>398</v>
      </c>
      <c r="C110" s="99">
        <v>3000</v>
      </c>
    </row>
    <row r="111" spans="1:8" ht="30" customHeight="1" x14ac:dyDescent="0.2">
      <c r="A111" s="319"/>
      <c r="B111" s="319"/>
      <c r="C111" s="230">
        <f>SUM(C104:C110)</f>
        <v>75400</v>
      </c>
    </row>
    <row r="112" spans="1:8" ht="30" customHeight="1" x14ac:dyDescent="0.2">
      <c r="A112" s="16"/>
      <c r="B112" s="16"/>
      <c r="C112" s="33"/>
    </row>
    <row r="113" spans="1:7" ht="30" customHeight="1" x14ac:dyDescent="0.25">
      <c r="A113" s="252" t="s">
        <v>885</v>
      </c>
      <c r="B113" s="234"/>
      <c r="C113" s="318"/>
    </row>
    <row r="114" spans="1:7" ht="30" customHeight="1" x14ac:dyDescent="0.35">
      <c r="A114" s="267" t="s">
        <v>7</v>
      </c>
      <c r="B114" s="267" t="s">
        <v>8</v>
      </c>
      <c r="C114" s="262" t="s">
        <v>2</v>
      </c>
      <c r="E114" s="103"/>
    </row>
    <row r="115" spans="1:7" ht="30" customHeight="1" x14ac:dyDescent="0.2">
      <c r="A115" s="43" t="s">
        <v>399</v>
      </c>
      <c r="B115" s="43" t="s">
        <v>400</v>
      </c>
      <c r="C115" s="99">
        <v>5800</v>
      </c>
    </row>
    <row r="116" spans="1:7" ht="30" customHeight="1" x14ac:dyDescent="0.2">
      <c r="A116" s="114" t="s">
        <v>401</v>
      </c>
      <c r="B116" s="115" t="s">
        <v>402</v>
      </c>
      <c r="C116" s="99">
        <v>5000</v>
      </c>
    </row>
    <row r="117" spans="1:7" ht="30" customHeight="1" x14ac:dyDescent="0.2">
      <c r="A117" s="114" t="s">
        <v>403</v>
      </c>
      <c r="B117" s="114" t="s">
        <v>404</v>
      </c>
      <c r="C117" s="99">
        <v>7480</v>
      </c>
    </row>
    <row r="118" spans="1:7" ht="30" customHeight="1" x14ac:dyDescent="0.2">
      <c r="A118" s="115" t="s">
        <v>405</v>
      </c>
      <c r="B118" s="115" t="s">
        <v>406</v>
      </c>
      <c r="C118" s="99">
        <v>2000</v>
      </c>
    </row>
    <row r="119" spans="1:7" ht="30" customHeight="1" x14ac:dyDescent="0.2">
      <c r="A119" s="319"/>
      <c r="B119" s="319"/>
      <c r="C119" s="230">
        <f>SUM(C115:C118)</f>
        <v>20280</v>
      </c>
    </row>
    <row r="120" spans="1:7" ht="30" customHeight="1" x14ac:dyDescent="0.2">
      <c r="A120" s="101"/>
      <c r="B120" s="4"/>
      <c r="C120" s="4"/>
    </row>
    <row r="121" spans="1:7" ht="30" customHeight="1" x14ac:dyDescent="0.2">
      <c r="A121" s="101"/>
      <c r="B121" s="35" t="s">
        <v>22</v>
      </c>
      <c r="C121" s="36">
        <f>C119+C111+C100+C94+C89+C57+C64+C39</f>
        <v>413204</v>
      </c>
      <c r="G121" s="117"/>
    </row>
    <row r="122" spans="1:7" ht="30" customHeight="1" x14ac:dyDescent="0.2">
      <c r="A122" s="101"/>
      <c r="B122" s="213"/>
      <c r="C122" s="322"/>
      <c r="G122" s="117"/>
    </row>
    <row r="123" spans="1:7" ht="30" customHeight="1" x14ac:dyDescent="0.2">
      <c r="A123" s="101"/>
      <c r="B123" s="323" t="s">
        <v>856</v>
      </c>
      <c r="C123" s="254">
        <f>C121+C8</f>
        <v>693204</v>
      </c>
    </row>
    <row r="124" spans="1:7" ht="30" customHeight="1" x14ac:dyDescent="0.2">
      <c r="A124" s="101"/>
      <c r="B124" s="4"/>
      <c r="C124" s="4"/>
    </row>
    <row r="125" spans="1:7" ht="30" customHeight="1" x14ac:dyDescent="0.2">
      <c r="A125" s="101"/>
      <c r="B125" s="4"/>
      <c r="C125" s="4"/>
    </row>
    <row r="126" spans="1:7" ht="30" customHeight="1" x14ac:dyDescent="0.2">
      <c r="A126" s="101"/>
      <c r="B126" s="4"/>
      <c r="C126" s="4"/>
    </row>
    <row r="127" spans="1:7" ht="30" customHeight="1" x14ac:dyDescent="0.2">
      <c r="A127" s="101"/>
      <c r="B127" s="4"/>
      <c r="C127" s="4"/>
    </row>
    <row r="128" spans="1:7" ht="30" customHeight="1" x14ac:dyDescent="0.2">
      <c r="A128" s="101"/>
      <c r="B128" s="4"/>
      <c r="C128" s="4"/>
    </row>
    <row r="129" spans="1:3" ht="30" customHeight="1" x14ac:dyDescent="0.2">
      <c r="A129" s="101"/>
      <c r="B129" s="4"/>
      <c r="C129" s="4"/>
    </row>
    <row r="130" spans="1:3" ht="30" customHeight="1" x14ac:dyDescent="0.2">
      <c r="A130" s="101"/>
      <c r="B130" s="4"/>
      <c r="C130" s="4"/>
    </row>
    <row r="131" spans="1:3" ht="30" customHeight="1" x14ac:dyDescent="0.2">
      <c r="A131" s="101"/>
      <c r="B131" s="4"/>
      <c r="C131" s="4"/>
    </row>
    <row r="132" spans="1:3" ht="30" customHeight="1" x14ac:dyDescent="0.2">
      <c r="A132" s="101"/>
      <c r="B132" s="4"/>
      <c r="C132" s="4"/>
    </row>
    <row r="133" spans="1:3" ht="30" customHeight="1" x14ac:dyDescent="0.2">
      <c r="A133" s="101"/>
      <c r="B133" s="4"/>
      <c r="C133" s="4"/>
    </row>
    <row r="134" spans="1:3" ht="30" customHeight="1" x14ac:dyDescent="0.2">
      <c r="A134" s="101"/>
      <c r="B134" s="4"/>
      <c r="C134" s="4"/>
    </row>
    <row r="135" spans="1:3" ht="30" customHeight="1" x14ac:dyDescent="0.2">
      <c r="A135" s="101"/>
      <c r="B135" s="4"/>
      <c r="C135" s="4"/>
    </row>
    <row r="136" spans="1:3" ht="30" customHeight="1" x14ac:dyDescent="0.2">
      <c r="A136" s="101"/>
      <c r="B136" s="4"/>
      <c r="C136" s="4"/>
    </row>
    <row r="137" spans="1:3" ht="30" customHeight="1" x14ac:dyDescent="0.2">
      <c r="A137" s="101"/>
      <c r="B137" s="4"/>
      <c r="C137" s="4"/>
    </row>
    <row r="138" spans="1:3" ht="30" customHeight="1" x14ac:dyDescent="0.2">
      <c r="A138" s="101"/>
      <c r="B138" s="4"/>
      <c r="C138" s="4"/>
    </row>
    <row r="139" spans="1:3" ht="30" customHeight="1" x14ac:dyDescent="0.2">
      <c r="A139" s="101"/>
      <c r="B139" s="4"/>
      <c r="C139" s="4"/>
    </row>
    <row r="140" spans="1:3" ht="30" customHeight="1" x14ac:dyDescent="0.2">
      <c r="A140" s="101"/>
      <c r="B140" s="4"/>
      <c r="C140" s="4"/>
    </row>
    <row r="141" spans="1:3" ht="30" customHeight="1" x14ac:dyDescent="0.2">
      <c r="A141" s="101"/>
      <c r="B141" s="4"/>
      <c r="C141" s="4"/>
    </row>
    <row r="142" spans="1:3" ht="30" customHeight="1" x14ac:dyDescent="0.2">
      <c r="A142" s="101"/>
      <c r="B142" s="4"/>
      <c r="C142" s="4"/>
    </row>
    <row r="143" spans="1:3" ht="30" customHeight="1" x14ac:dyDescent="0.2">
      <c r="A143" s="101"/>
      <c r="B143" s="4"/>
      <c r="C143" s="4"/>
    </row>
    <row r="144" spans="1:3" ht="30" customHeight="1" x14ac:dyDescent="0.2">
      <c r="A144" s="101"/>
      <c r="B144" s="4"/>
      <c r="C144" s="4"/>
    </row>
    <row r="145" spans="1:3" ht="30" customHeight="1" x14ac:dyDescent="0.2">
      <c r="A145" s="101"/>
      <c r="B145" s="4"/>
      <c r="C145" s="4"/>
    </row>
    <row r="146" spans="1:3" ht="30" customHeight="1" x14ac:dyDescent="0.2">
      <c r="A146" s="101"/>
      <c r="B146" s="4"/>
      <c r="C146" s="4"/>
    </row>
    <row r="147" spans="1:3" ht="30" customHeight="1" x14ac:dyDescent="0.2">
      <c r="A147" s="101"/>
      <c r="B147" s="4"/>
      <c r="C147" s="4"/>
    </row>
    <row r="148" spans="1:3" ht="30" customHeight="1" x14ac:dyDescent="0.2">
      <c r="A148" s="101"/>
      <c r="B148" s="4"/>
      <c r="C148" s="4"/>
    </row>
    <row r="149" spans="1:3" ht="30" customHeight="1" x14ac:dyDescent="0.2">
      <c r="A149" s="101"/>
      <c r="B149" s="4"/>
      <c r="C149" s="4"/>
    </row>
    <row r="150" spans="1:3" ht="30" customHeight="1" x14ac:dyDescent="0.2">
      <c r="A150" s="101"/>
      <c r="B150" s="4"/>
      <c r="C150" s="4"/>
    </row>
    <row r="151" spans="1:3" ht="30" customHeight="1" x14ac:dyDescent="0.2">
      <c r="A151" s="101"/>
      <c r="B151" s="4"/>
      <c r="C151" s="4"/>
    </row>
    <row r="152" spans="1:3" ht="30" customHeight="1" x14ac:dyDescent="0.2">
      <c r="A152" s="101"/>
      <c r="B152" s="4"/>
      <c r="C152" s="4"/>
    </row>
    <row r="153" spans="1:3" ht="30" customHeight="1" x14ac:dyDescent="0.2">
      <c r="A153" s="101"/>
      <c r="B153" s="4"/>
      <c r="C153" s="4"/>
    </row>
    <row r="154" spans="1:3" ht="30" customHeight="1" x14ac:dyDescent="0.2">
      <c r="A154" s="101"/>
      <c r="B154" s="4"/>
      <c r="C154" s="4"/>
    </row>
    <row r="155" spans="1:3" x14ac:dyDescent="0.2">
      <c r="A155" s="101"/>
      <c r="B155" s="4"/>
      <c r="C155" s="4"/>
    </row>
    <row r="156" spans="1:3" x14ac:dyDescent="0.2">
      <c r="A156" s="101"/>
      <c r="B156" s="4"/>
      <c r="C156" s="4"/>
    </row>
    <row r="157" spans="1:3" x14ac:dyDescent="0.2">
      <c r="A157" s="101"/>
      <c r="B157" s="4"/>
      <c r="C157" s="4"/>
    </row>
    <row r="158" spans="1:3" x14ac:dyDescent="0.2">
      <c r="A158" s="101"/>
      <c r="B158" s="4"/>
      <c r="C158" s="4"/>
    </row>
    <row r="159" spans="1:3" x14ac:dyDescent="0.2">
      <c r="A159" s="101"/>
      <c r="B159" s="4"/>
      <c r="C159" s="4"/>
    </row>
    <row r="160" spans="1:3" x14ac:dyDescent="0.2">
      <c r="A160" s="101"/>
      <c r="B160" s="4"/>
      <c r="C160" s="4"/>
    </row>
    <row r="161" spans="1:3" x14ac:dyDescent="0.2">
      <c r="A161" s="101"/>
      <c r="B161" s="4"/>
      <c r="C161" s="4"/>
    </row>
    <row r="162" spans="1:3" x14ac:dyDescent="0.2">
      <c r="A162" s="101"/>
      <c r="B162" s="4"/>
      <c r="C162" s="4"/>
    </row>
    <row r="163" spans="1:3" x14ac:dyDescent="0.2">
      <c r="A163" s="101"/>
      <c r="B163" s="4"/>
      <c r="C163" s="4"/>
    </row>
    <row r="164" spans="1:3" x14ac:dyDescent="0.2">
      <c r="C164" s="10"/>
    </row>
    <row r="165" spans="1:3" x14ac:dyDescent="0.2">
      <c r="C165" s="10"/>
    </row>
    <row r="166" spans="1:3" x14ac:dyDescent="0.2">
      <c r="C166" s="10"/>
    </row>
  </sheetData>
  <protectedRanges>
    <protectedRange sqref="B89:B90" name="Bereich1_12_1"/>
    <protectedRange sqref="B119 B111:B112 B94:B95" name="Bereich1_28"/>
    <protectedRange sqref="A119 A111:A112 A94:A95" name="Bereich1_28_1"/>
    <protectedRange sqref="C119 C100 C111:C112 C94:C95" name="Bereich1_29"/>
    <protectedRange sqref="B65" name="Bereich1_4_1"/>
    <protectedRange sqref="C57:C58 C64:C65" name="Bereich1_4_2_1"/>
    <protectedRange sqref="C49 C61:C63" name="Bereich1_25_4_5"/>
    <protectedRange sqref="C93 C99 C104:C110 C115:C118" name="Bereich1_22_2"/>
    <protectedRange sqref="A43" name="Bereich1_4"/>
    <protectedRange sqref="B43" name="Bereich1_4_2"/>
    <protectedRange sqref="A13:B13" name="Bereich1_1_2"/>
    <protectedRange sqref="A14" name="Bereich1_1_3"/>
    <protectedRange sqref="B14" name="Bereich1_1_4"/>
    <protectedRange sqref="C13:C14" name="Bereich1_1_5"/>
    <protectedRange sqref="A15:B15" name="Bereich1_1_6"/>
    <protectedRange sqref="A44:A45 A16:A17" name="Bereich1_1_7"/>
    <protectedRange sqref="B45 B16:B17" name="Bereich1_1_8"/>
    <protectedRange sqref="B44" name="Bereich1_3_1"/>
    <protectedRange sqref="A46:B46 B20 B47" name="Bereich1_1_9"/>
    <protectedRange sqref="A18:B18" name="Bereich1_5_1"/>
    <protectedRange sqref="A19:B19" name="Bereich1_11_1"/>
    <protectedRange sqref="A20 A47" name="Bereich1_1_10"/>
    <protectedRange sqref="A21:B22 A48:B48" name="Bereich1_1_11"/>
    <protectedRange sqref="A25:B25 A52:B52 A27:B29" name="Bereich1_1_12"/>
    <protectedRange sqref="A51:B51" name="Bereich1_6"/>
    <protectedRange sqref="A26:B26" name="Bereich1_7"/>
    <protectedRange sqref="A23:B23" name="Bereich1_14_2"/>
    <protectedRange sqref="A24:B24" name="Bereich1_17_5"/>
    <protectedRange sqref="A30:A31" name="Bereich1_8"/>
    <protectedRange sqref="A32" name="Bereich1_9_1"/>
    <protectedRange sqref="B30:B31" name="Bereich1_8_1"/>
    <protectedRange sqref="B32" name="Bereich1_9_3"/>
    <protectedRange sqref="A33:B34" name="Bereich1_1_13"/>
    <protectedRange sqref="B35" name="Bereich1_1_14"/>
    <protectedRange sqref="A38:B38 A54:B54" name="Bereich1_1_15"/>
    <protectedRange sqref="A37:B37" name="Bereich1_10_1"/>
    <protectedRange sqref="A36:B36" name="Bereich1_15_3"/>
    <protectedRange sqref="A53:B53" name="Bereich1_18_1"/>
    <protectedRange sqref="B55:B58 B64" name="Bereich1_1_16"/>
    <protectedRange sqref="A56:A58 A64" name="Bereich1_1_17"/>
    <protectedRange sqref="C44:C48 C15:C38 C50:C56" name="Bereich1_1_18"/>
    <protectedRange sqref="B49 B61:B62" name="Bereich1_2_1"/>
    <protectedRange sqref="B63" name="Bereich1_13_1"/>
    <protectedRange sqref="B98 B100:B101" name="Bereich1_13_1_2"/>
  </protectedRanges>
  <mergeCells count="1">
    <mergeCell ref="A3:B3"/>
  </mergeCells>
  <pageMargins left="0.7" right="0.7" top="0.78740157499999996" bottom="0.78740157499999996" header="0.3" footer="0.3"/>
  <pageSetup paperSize="8" scale="69" orientation="portrait" r:id="rId1"/>
  <rowBreaks count="1" manualBreakCount="1">
    <brk id="11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9"/>
  <sheetViews>
    <sheetView workbookViewId="0">
      <selection activeCell="F133" sqref="F133"/>
    </sheetView>
  </sheetViews>
  <sheetFormatPr baseColWidth="10" defaultColWidth="11.42578125" defaultRowHeight="15" x14ac:dyDescent="0.2"/>
  <cols>
    <col min="1" max="1" width="50.42578125" style="148" customWidth="1"/>
    <col min="2" max="2" width="59.42578125" style="148" customWidth="1"/>
    <col min="3" max="3" width="36.7109375" style="149" customWidth="1"/>
    <col min="4" max="4" width="23" style="85" bestFit="1" customWidth="1"/>
    <col min="5" max="5" width="13.5703125" style="85" bestFit="1" customWidth="1"/>
    <col min="6" max="6" width="16.85546875" style="85" bestFit="1" customWidth="1"/>
    <col min="7" max="7" width="11.42578125" style="85"/>
    <col min="8" max="8" width="25" style="85" customWidth="1"/>
    <col min="9" max="9" width="26" style="85" customWidth="1"/>
    <col min="10" max="16384" width="11.42578125" style="85"/>
  </cols>
  <sheetData>
    <row r="1" spans="1:4" ht="15.75" x14ac:dyDescent="0.2">
      <c r="A1" s="324" t="s">
        <v>689</v>
      </c>
    </row>
    <row r="3" spans="1:4" ht="15.75" x14ac:dyDescent="0.2">
      <c r="A3" s="275" t="s">
        <v>0</v>
      </c>
      <c r="B3" s="276"/>
      <c r="C3" s="277"/>
      <c r="D3" s="150"/>
    </row>
    <row r="4" spans="1:4" s="154" customFormat="1" ht="22.5" customHeight="1" x14ac:dyDescent="0.25">
      <c r="A4" s="258" t="s">
        <v>1</v>
      </c>
      <c r="B4" s="259" t="s">
        <v>852</v>
      </c>
      <c r="C4" s="259" t="s">
        <v>2</v>
      </c>
      <c r="D4" s="80"/>
    </row>
    <row r="5" spans="1:4" ht="24.75" customHeight="1" x14ac:dyDescent="0.2">
      <c r="A5" s="151" t="s">
        <v>544</v>
      </c>
      <c r="B5" s="153"/>
      <c r="C5" s="59">
        <v>100000</v>
      </c>
      <c r="D5" s="72"/>
    </row>
    <row r="6" spans="1:4" ht="34.5" customHeight="1" x14ac:dyDescent="0.2">
      <c r="A6" s="151" t="s">
        <v>545</v>
      </c>
      <c r="B6" s="153"/>
      <c r="C6" s="59">
        <v>250000</v>
      </c>
    </row>
    <row r="7" spans="1:4" ht="45" x14ac:dyDescent="0.2">
      <c r="A7" s="151" t="s">
        <v>840</v>
      </c>
      <c r="B7" s="153"/>
      <c r="C7" s="59">
        <v>100000</v>
      </c>
    </row>
    <row r="8" spans="1:4" ht="31.5" customHeight="1" x14ac:dyDescent="0.2">
      <c r="A8" s="151" t="s">
        <v>546</v>
      </c>
      <c r="B8" s="59">
        <v>25000</v>
      </c>
      <c r="C8" s="59">
        <v>425000</v>
      </c>
    </row>
    <row r="9" spans="1:4" ht="25.5" customHeight="1" x14ac:dyDescent="0.2">
      <c r="A9" s="151" t="s">
        <v>889</v>
      </c>
      <c r="B9" s="153"/>
      <c r="C9" s="59">
        <v>340000</v>
      </c>
    </row>
    <row r="10" spans="1:4" ht="27" customHeight="1" x14ac:dyDescent="0.2">
      <c r="A10" s="151" t="s">
        <v>824</v>
      </c>
      <c r="B10" s="153"/>
      <c r="C10" s="59">
        <v>13700</v>
      </c>
    </row>
    <row r="11" spans="1:4" ht="23.25" customHeight="1" x14ac:dyDescent="0.2">
      <c r="A11" s="151" t="s">
        <v>548</v>
      </c>
      <c r="B11" s="153"/>
      <c r="C11" s="59">
        <v>180000</v>
      </c>
    </row>
    <row r="12" spans="1:4" ht="32.25" customHeight="1" x14ac:dyDescent="0.2">
      <c r="A12" s="151" t="s">
        <v>549</v>
      </c>
      <c r="B12" s="153"/>
      <c r="C12" s="59">
        <v>6700</v>
      </c>
    </row>
    <row r="13" spans="1:4" ht="24.75" customHeight="1" x14ac:dyDescent="0.2">
      <c r="A13" s="325"/>
      <c r="B13" s="325"/>
      <c r="C13" s="266">
        <f t="shared" ref="C13" si="0">SUM(C5:C12)</f>
        <v>1415400</v>
      </c>
    </row>
    <row r="14" spans="1:4" ht="15.75" x14ac:dyDescent="0.25">
      <c r="A14" s="154"/>
      <c r="B14" s="85"/>
      <c r="C14" s="155"/>
    </row>
    <row r="15" spans="1:4" ht="26.25" customHeight="1" x14ac:dyDescent="0.2">
      <c r="A15" s="327" t="s">
        <v>550</v>
      </c>
      <c r="B15" s="328"/>
      <c r="C15" s="329"/>
    </row>
    <row r="16" spans="1:4" s="154" customFormat="1" ht="23.25" customHeight="1" x14ac:dyDescent="0.25">
      <c r="A16" s="296" t="s">
        <v>7</v>
      </c>
      <c r="B16" s="296" t="s">
        <v>8</v>
      </c>
      <c r="C16" s="326" t="s">
        <v>2</v>
      </c>
    </row>
    <row r="17" spans="1:3" ht="27" customHeight="1" x14ac:dyDescent="0.2">
      <c r="A17" s="157" t="s">
        <v>643</v>
      </c>
      <c r="B17" s="157" t="s">
        <v>644</v>
      </c>
      <c r="C17" s="59">
        <v>16000</v>
      </c>
    </row>
    <row r="18" spans="1:3" ht="27" customHeight="1" x14ac:dyDescent="0.2">
      <c r="A18" s="151" t="s">
        <v>601</v>
      </c>
      <c r="B18" s="156" t="s">
        <v>602</v>
      </c>
      <c r="C18" s="59">
        <v>5000</v>
      </c>
    </row>
    <row r="19" spans="1:3" ht="27" customHeight="1" x14ac:dyDescent="0.2">
      <c r="A19" s="151" t="s">
        <v>193</v>
      </c>
      <c r="B19" s="156" t="s">
        <v>634</v>
      </c>
      <c r="C19" s="59">
        <v>1900</v>
      </c>
    </row>
    <row r="20" spans="1:3" ht="27" customHeight="1" x14ac:dyDescent="0.2">
      <c r="A20" s="151" t="s">
        <v>614</v>
      </c>
      <c r="B20" s="156" t="s">
        <v>615</v>
      </c>
      <c r="C20" s="59">
        <v>15000</v>
      </c>
    </row>
    <row r="21" spans="1:3" ht="27" customHeight="1" x14ac:dyDescent="0.2">
      <c r="A21" s="151" t="s">
        <v>590</v>
      </c>
      <c r="B21" s="156" t="s">
        <v>591</v>
      </c>
      <c r="C21" s="59">
        <v>4500</v>
      </c>
    </row>
    <row r="22" spans="1:3" ht="27" customHeight="1" x14ac:dyDescent="0.2">
      <c r="A22" s="151" t="s">
        <v>582</v>
      </c>
      <c r="B22" s="156" t="s">
        <v>583</v>
      </c>
      <c r="C22" s="59">
        <v>15000</v>
      </c>
    </row>
    <row r="23" spans="1:3" ht="27" customHeight="1" x14ac:dyDescent="0.2">
      <c r="A23" s="151" t="s">
        <v>639</v>
      </c>
      <c r="B23" s="156" t="s">
        <v>640</v>
      </c>
      <c r="C23" s="59">
        <v>5000</v>
      </c>
    </row>
    <row r="24" spans="1:3" ht="27" customHeight="1" x14ac:dyDescent="0.2">
      <c r="A24" s="151" t="s">
        <v>565</v>
      </c>
      <c r="B24" s="156" t="s">
        <v>566</v>
      </c>
      <c r="C24" s="59">
        <v>6000</v>
      </c>
    </row>
    <row r="25" spans="1:3" ht="27" customHeight="1" x14ac:dyDescent="0.2">
      <c r="A25" s="151" t="s">
        <v>603</v>
      </c>
      <c r="B25" s="156" t="s">
        <v>604</v>
      </c>
      <c r="C25" s="59">
        <v>3500</v>
      </c>
    </row>
    <row r="26" spans="1:3" ht="27" customHeight="1" x14ac:dyDescent="0.2">
      <c r="A26" s="151" t="s">
        <v>595</v>
      </c>
      <c r="B26" s="156" t="s">
        <v>596</v>
      </c>
      <c r="C26" s="59">
        <v>3000</v>
      </c>
    </row>
    <row r="27" spans="1:3" ht="27" customHeight="1" x14ac:dyDescent="0.2">
      <c r="A27" s="151" t="s">
        <v>638</v>
      </c>
      <c r="B27" s="156" t="s">
        <v>690</v>
      </c>
      <c r="C27" s="59">
        <v>12500</v>
      </c>
    </row>
    <row r="28" spans="1:3" ht="27" customHeight="1" x14ac:dyDescent="0.2">
      <c r="A28" s="151" t="s">
        <v>578</v>
      </c>
      <c r="B28" s="156" t="s">
        <v>579</v>
      </c>
      <c r="C28" s="59">
        <v>5900</v>
      </c>
    </row>
    <row r="29" spans="1:3" ht="27" customHeight="1" x14ac:dyDescent="0.2">
      <c r="A29" s="151" t="s">
        <v>599</v>
      </c>
      <c r="B29" s="156" t="s">
        <v>600</v>
      </c>
      <c r="C29" s="59">
        <v>8000</v>
      </c>
    </row>
    <row r="30" spans="1:3" ht="27" customHeight="1" x14ac:dyDescent="0.2">
      <c r="A30" s="151" t="s">
        <v>586</v>
      </c>
      <c r="B30" s="156" t="s">
        <v>587</v>
      </c>
      <c r="C30" s="59">
        <v>10000</v>
      </c>
    </row>
    <row r="31" spans="1:3" ht="27" customHeight="1" x14ac:dyDescent="0.2">
      <c r="A31" s="151" t="s">
        <v>631</v>
      </c>
      <c r="B31" s="156" t="s">
        <v>632</v>
      </c>
      <c r="C31" s="59">
        <v>12000</v>
      </c>
    </row>
    <row r="32" spans="1:3" ht="27" customHeight="1" x14ac:dyDescent="0.2">
      <c r="A32" s="151" t="s">
        <v>572</v>
      </c>
      <c r="B32" s="156" t="s">
        <v>573</v>
      </c>
      <c r="C32" s="59">
        <v>4000</v>
      </c>
    </row>
    <row r="33" spans="1:3" ht="27" customHeight="1" x14ac:dyDescent="0.2">
      <c r="A33" s="151" t="s">
        <v>616</v>
      </c>
      <c r="B33" s="156" t="s">
        <v>617</v>
      </c>
      <c r="C33" s="59">
        <v>5000</v>
      </c>
    </row>
    <row r="34" spans="1:3" ht="27" customHeight="1" x14ac:dyDescent="0.2">
      <c r="A34" s="151" t="s">
        <v>576</v>
      </c>
      <c r="B34" s="156" t="s">
        <v>577</v>
      </c>
      <c r="C34" s="59">
        <v>4000</v>
      </c>
    </row>
    <row r="35" spans="1:3" ht="27" customHeight="1" x14ac:dyDescent="0.2">
      <c r="A35" s="151" t="s">
        <v>597</v>
      </c>
      <c r="B35" s="156" t="s">
        <v>598</v>
      </c>
      <c r="C35" s="59">
        <v>4000</v>
      </c>
    </row>
    <row r="36" spans="1:3" ht="27" customHeight="1" x14ac:dyDescent="0.2">
      <c r="A36" s="151" t="s">
        <v>592</v>
      </c>
      <c r="B36" s="156" t="s">
        <v>593</v>
      </c>
      <c r="C36" s="59">
        <v>2000</v>
      </c>
    </row>
    <row r="37" spans="1:3" ht="27" customHeight="1" x14ac:dyDescent="0.2">
      <c r="A37" s="151" t="s">
        <v>592</v>
      </c>
      <c r="B37" s="156" t="s">
        <v>618</v>
      </c>
      <c r="C37" s="59">
        <v>3500</v>
      </c>
    </row>
    <row r="38" spans="1:3" ht="27" customHeight="1" x14ac:dyDescent="0.2">
      <c r="A38" s="151" t="s">
        <v>611</v>
      </c>
      <c r="B38" s="156" t="s">
        <v>612</v>
      </c>
      <c r="C38" s="59">
        <v>30000</v>
      </c>
    </row>
    <row r="39" spans="1:3" ht="27" customHeight="1" x14ac:dyDescent="0.2">
      <c r="A39" s="151" t="s">
        <v>622</v>
      </c>
      <c r="B39" s="156" t="s">
        <v>693</v>
      </c>
      <c r="C39" s="59">
        <v>12500</v>
      </c>
    </row>
    <row r="40" spans="1:3" ht="27" customHeight="1" x14ac:dyDescent="0.2">
      <c r="A40" s="151" t="s">
        <v>625</v>
      </c>
      <c r="B40" s="156" t="s">
        <v>692</v>
      </c>
      <c r="C40" s="59">
        <v>2000</v>
      </c>
    </row>
    <row r="41" spans="1:3" ht="27" customHeight="1" x14ac:dyDescent="0.2">
      <c r="A41" s="151" t="s">
        <v>625</v>
      </c>
      <c r="B41" s="156" t="s">
        <v>691</v>
      </c>
      <c r="C41" s="59">
        <v>5000</v>
      </c>
    </row>
    <row r="42" spans="1:3" ht="27" customHeight="1" x14ac:dyDescent="0.2">
      <c r="A42" s="151" t="s">
        <v>567</v>
      </c>
      <c r="B42" s="156" t="s">
        <v>568</v>
      </c>
      <c r="C42" s="59">
        <v>3900</v>
      </c>
    </row>
    <row r="43" spans="1:3" ht="27" customHeight="1" x14ac:dyDescent="0.2">
      <c r="A43" s="151" t="s">
        <v>636</v>
      </c>
      <c r="B43" s="156" t="s">
        <v>848</v>
      </c>
      <c r="C43" s="59">
        <v>25100</v>
      </c>
    </row>
    <row r="44" spans="1:3" ht="27" customHeight="1" x14ac:dyDescent="0.2">
      <c r="A44" s="151" t="s">
        <v>547</v>
      </c>
      <c r="B44" s="156" t="s">
        <v>633</v>
      </c>
      <c r="C44" s="59">
        <v>8000</v>
      </c>
    </row>
    <row r="45" spans="1:3" ht="27" customHeight="1" x14ac:dyDescent="0.2">
      <c r="A45" s="151" t="s">
        <v>847</v>
      </c>
      <c r="B45" s="225" t="s">
        <v>890</v>
      </c>
      <c r="C45" s="226">
        <v>98516</v>
      </c>
    </row>
    <row r="46" spans="1:3" ht="27" customHeight="1" x14ac:dyDescent="0.2">
      <c r="A46" s="151" t="s">
        <v>847</v>
      </c>
      <c r="B46" s="156" t="s">
        <v>829</v>
      </c>
      <c r="C46" s="59">
        <v>150000</v>
      </c>
    </row>
    <row r="47" spans="1:3" ht="27" customHeight="1" x14ac:dyDescent="0.2">
      <c r="A47" s="157" t="s">
        <v>645</v>
      </c>
      <c r="B47" s="157" t="s">
        <v>646</v>
      </c>
      <c r="C47" s="99">
        <v>25000</v>
      </c>
    </row>
    <row r="48" spans="1:3" ht="27" customHeight="1" x14ac:dyDescent="0.2">
      <c r="A48" s="151" t="s">
        <v>626</v>
      </c>
      <c r="B48" s="156" t="s">
        <v>627</v>
      </c>
      <c r="C48" s="59">
        <v>8000</v>
      </c>
    </row>
    <row r="49" spans="1:3" ht="27" customHeight="1" x14ac:dyDescent="0.2">
      <c r="A49" s="151" t="s">
        <v>551</v>
      </c>
      <c r="B49" s="156" t="s">
        <v>695</v>
      </c>
      <c r="C49" s="59">
        <v>13296</v>
      </c>
    </row>
    <row r="50" spans="1:3" ht="27" customHeight="1" x14ac:dyDescent="0.2">
      <c r="A50" s="151" t="s">
        <v>635</v>
      </c>
      <c r="B50" s="156" t="s">
        <v>694</v>
      </c>
      <c r="C50" s="59">
        <v>3000</v>
      </c>
    </row>
    <row r="51" spans="1:3" ht="27" customHeight="1" x14ac:dyDescent="0.2">
      <c r="A51" s="151" t="s">
        <v>623</v>
      </c>
      <c r="B51" s="156" t="s">
        <v>624</v>
      </c>
      <c r="C51" s="59">
        <v>6000</v>
      </c>
    </row>
    <row r="52" spans="1:3" ht="27" customHeight="1" x14ac:dyDescent="0.2">
      <c r="A52" s="151" t="s">
        <v>619</v>
      </c>
      <c r="B52" s="156" t="s">
        <v>620</v>
      </c>
      <c r="C52" s="59">
        <v>10000</v>
      </c>
    </row>
    <row r="53" spans="1:3" ht="27" customHeight="1" x14ac:dyDescent="0.2">
      <c r="A53" s="151" t="s">
        <v>621</v>
      </c>
      <c r="B53" s="156" t="s">
        <v>891</v>
      </c>
      <c r="C53" s="59">
        <v>25000</v>
      </c>
    </row>
    <row r="54" spans="1:3" ht="27" customHeight="1" x14ac:dyDescent="0.2">
      <c r="A54" s="151" t="s">
        <v>628</v>
      </c>
      <c r="B54" s="156" t="s">
        <v>629</v>
      </c>
      <c r="C54" s="59">
        <v>7500</v>
      </c>
    </row>
    <row r="55" spans="1:3" ht="27" customHeight="1" x14ac:dyDescent="0.2">
      <c r="A55" s="151" t="s">
        <v>584</v>
      </c>
      <c r="B55" s="156" t="s">
        <v>585</v>
      </c>
      <c r="C55" s="59">
        <v>6850</v>
      </c>
    </row>
    <row r="56" spans="1:3" ht="27" customHeight="1" x14ac:dyDescent="0.2">
      <c r="A56" s="151" t="s">
        <v>574</v>
      </c>
      <c r="B56" s="156" t="s">
        <v>575</v>
      </c>
      <c r="C56" s="59">
        <v>3400</v>
      </c>
    </row>
    <row r="57" spans="1:3" ht="27" customHeight="1" x14ac:dyDescent="0.2">
      <c r="A57" s="151" t="s">
        <v>637</v>
      </c>
      <c r="B57" s="156" t="s">
        <v>696</v>
      </c>
      <c r="C57" s="59">
        <v>25000</v>
      </c>
    </row>
    <row r="58" spans="1:3" ht="27" customHeight="1" x14ac:dyDescent="0.2">
      <c r="A58" s="151" t="s">
        <v>554</v>
      </c>
      <c r="B58" s="156" t="s">
        <v>697</v>
      </c>
      <c r="C58" s="59">
        <v>17500</v>
      </c>
    </row>
    <row r="59" spans="1:3" ht="27" customHeight="1" x14ac:dyDescent="0.2">
      <c r="A59" s="151" t="s">
        <v>605</v>
      </c>
      <c r="B59" s="156" t="s">
        <v>606</v>
      </c>
      <c r="C59" s="59">
        <v>3000</v>
      </c>
    </row>
    <row r="60" spans="1:3" ht="27" customHeight="1" x14ac:dyDescent="0.2">
      <c r="A60" s="151" t="s">
        <v>605</v>
      </c>
      <c r="B60" s="156" t="s">
        <v>630</v>
      </c>
      <c r="C60" s="59">
        <v>3000</v>
      </c>
    </row>
    <row r="61" spans="1:3" ht="27" customHeight="1" x14ac:dyDescent="0.2">
      <c r="A61" s="151" t="s">
        <v>555</v>
      </c>
      <c r="B61" s="156" t="s">
        <v>556</v>
      </c>
      <c r="C61" s="59">
        <v>2500</v>
      </c>
    </row>
    <row r="62" spans="1:3" ht="27" customHeight="1" x14ac:dyDescent="0.2">
      <c r="A62" s="151" t="s">
        <v>607</v>
      </c>
      <c r="B62" s="156" t="s">
        <v>608</v>
      </c>
      <c r="C62" s="59">
        <v>5000</v>
      </c>
    </row>
    <row r="63" spans="1:3" ht="27" customHeight="1" x14ac:dyDescent="0.2">
      <c r="A63" s="151" t="s">
        <v>561</v>
      </c>
      <c r="B63" s="156" t="s">
        <v>562</v>
      </c>
      <c r="C63" s="59">
        <v>5000</v>
      </c>
    </row>
    <row r="64" spans="1:3" ht="27" customHeight="1" x14ac:dyDescent="0.2">
      <c r="A64" s="151" t="s">
        <v>588</v>
      </c>
      <c r="B64" s="156" t="s">
        <v>594</v>
      </c>
      <c r="C64" s="59">
        <v>1600</v>
      </c>
    </row>
    <row r="65" spans="1:4" ht="27" customHeight="1" x14ac:dyDescent="0.2">
      <c r="A65" s="151" t="s">
        <v>588</v>
      </c>
      <c r="B65" s="156" t="s">
        <v>589</v>
      </c>
      <c r="C65" s="59">
        <v>5000</v>
      </c>
    </row>
    <row r="66" spans="1:4" ht="27" customHeight="1" x14ac:dyDescent="0.2">
      <c r="A66" s="151" t="s">
        <v>552</v>
      </c>
      <c r="B66" s="156" t="s">
        <v>553</v>
      </c>
      <c r="C66" s="59">
        <v>2500</v>
      </c>
    </row>
    <row r="67" spans="1:4" ht="27" customHeight="1" x14ac:dyDescent="0.2">
      <c r="A67" s="151" t="s">
        <v>563</v>
      </c>
      <c r="B67" s="156" t="s">
        <v>564</v>
      </c>
      <c r="C67" s="59">
        <v>5000</v>
      </c>
    </row>
    <row r="68" spans="1:4" ht="27" customHeight="1" x14ac:dyDescent="0.2">
      <c r="A68" s="151" t="s">
        <v>569</v>
      </c>
      <c r="B68" s="156" t="s">
        <v>698</v>
      </c>
      <c r="C68" s="59">
        <v>2000</v>
      </c>
    </row>
    <row r="69" spans="1:4" ht="27" customHeight="1" x14ac:dyDescent="0.2">
      <c r="A69" s="151" t="s">
        <v>892</v>
      </c>
      <c r="B69" s="156" t="s">
        <v>699</v>
      </c>
      <c r="C69" s="59">
        <v>20000</v>
      </c>
    </row>
    <row r="70" spans="1:4" ht="27" customHeight="1" x14ac:dyDescent="0.2">
      <c r="A70" s="151" t="s">
        <v>559</v>
      </c>
      <c r="B70" s="156" t="s">
        <v>560</v>
      </c>
      <c r="C70" s="59">
        <v>3500</v>
      </c>
    </row>
    <row r="71" spans="1:4" ht="33.75" customHeight="1" x14ac:dyDescent="0.2">
      <c r="A71" s="151" t="s">
        <v>609</v>
      </c>
      <c r="B71" s="156" t="s">
        <v>610</v>
      </c>
      <c r="C71" s="59">
        <v>5000</v>
      </c>
    </row>
    <row r="72" spans="1:4" ht="27" customHeight="1" x14ac:dyDescent="0.2">
      <c r="A72" s="151" t="s">
        <v>580</v>
      </c>
      <c r="B72" s="156" t="s">
        <v>581</v>
      </c>
      <c r="C72" s="59">
        <v>8000</v>
      </c>
    </row>
    <row r="73" spans="1:4" ht="27" customHeight="1" x14ac:dyDescent="0.2">
      <c r="A73" s="151" t="s">
        <v>641</v>
      </c>
      <c r="B73" s="156" t="s">
        <v>642</v>
      </c>
      <c r="C73" s="59">
        <v>9000</v>
      </c>
    </row>
    <row r="74" spans="1:4" ht="27" customHeight="1" x14ac:dyDescent="0.2">
      <c r="A74" s="151" t="s">
        <v>557</v>
      </c>
      <c r="B74" s="156" t="s">
        <v>558</v>
      </c>
      <c r="C74" s="59">
        <v>3500</v>
      </c>
    </row>
    <row r="75" spans="1:4" ht="33" customHeight="1" x14ac:dyDescent="0.2">
      <c r="A75" s="151" t="s">
        <v>889</v>
      </c>
      <c r="B75" s="156" t="s">
        <v>613</v>
      </c>
      <c r="C75" s="59">
        <v>5000</v>
      </c>
      <c r="D75" s="157"/>
    </row>
    <row r="76" spans="1:4" ht="27" customHeight="1" x14ac:dyDescent="0.2">
      <c r="A76" s="151" t="s">
        <v>570</v>
      </c>
      <c r="B76" s="156" t="s">
        <v>571</v>
      </c>
      <c r="C76" s="59">
        <v>8000</v>
      </c>
    </row>
    <row r="77" spans="1:4" ht="21" customHeight="1" x14ac:dyDescent="0.2">
      <c r="A77" s="330"/>
      <c r="B77" s="331"/>
      <c r="C77" s="266">
        <f>SUM(C17:C76)</f>
        <v>727962</v>
      </c>
    </row>
    <row r="78" spans="1:4" ht="15.75" x14ac:dyDescent="0.2">
      <c r="A78" s="133"/>
      <c r="B78" s="133"/>
      <c r="C78" s="139"/>
    </row>
    <row r="79" spans="1:4" ht="15.75" x14ac:dyDescent="0.2">
      <c r="A79" s="327" t="s">
        <v>647</v>
      </c>
      <c r="B79" s="328"/>
      <c r="C79" s="329"/>
    </row>
    <row r="80" spans="1:4" x14ac:dyDescent="0.2">
      <c r="A80" s="296" t="s">
        <v>7</v>
      </c>
      <c r="B80" s="296" t="s">
        <v>8</v>
      </c>
      <c r="C80" s="326" t="s">
        <v>2</v>
      </c>
    </row>
    <row r="81" spans="1:3" ht="21.75" customHeight="1" x14ac:dyDescent="0.2">
      <c r="A81" s="143" t="s">
        <v>652</v>
      </c>
      <c r="B81" s="159" t="s">
        <v>653</v>
      </c>
      <c r="C81" s="99">
        <v>5000</v>
      </c>
    </row>
    <row r="82" spans="1:3" ht="24.75" customHeight="1" x14ac:dyDescent="0.2">
      <c r="A82" s="157" t="s">
        <v>650</v>
      </c>
      <c r="B82" s="157" t="s">
        <v>651</v>
      </c>
      <c r="C82" s="99">
        <v>4000</v>
      </c>
    </row>
    <row r="83" spans="1:3" ht="23.25" customHeight="1" x14ac:dyDescent="0.2">
      <c r="A83" s="143" t="s">
        <v>654</v>
      </c>
      <c r="B83" s="143" t="s">
        <v>655</v>
      </c>
      <c r="C83" s="99">
        <v>3450</v>
      </c>
    </row>
    <row r="84" spans="1:3" ht="21" customHeight="1" x14ac:dyDescent="0.2">
      <c r="A84" s="157" t="s">
        <v>648</v>
      </c>
      <c r="B84" s="157" t="s">
        <v>649</v>
      </c>
      <c r="C84" s="99">
        <v>2500</v>
      </c>
    </row>
    <row r="85" spans="1:3" ht="15.75" x14ac:dyDescent="0.2">
      <c r="A85" s="330"/>
      <c r="B85" s="331"/>
      <c r="C85" s="266">
        <f>SUM(C81:C84)</f>
        <v>14950</v>
      </c>
    </row>
    <row r="87" spans="1:3" ht="15.75" x14ac:dyDescent="0.2">
      <c r="A87" s="327" t="s">
        <v>656</v>
      </c>
      <c r="B87" s="328"/>
      <c r="C87" s="329"/>
    </row>
    <row r="88" spans="1:3" s="154" customFormat="1" ht="15.75" x14ac:dyDescent="0.25">
      <c r="A88" s="296" t="s">
        <v>7</v>
      </c>
      <c r="B88" s="296" t="s">
        <v>8</v>
      </c>
      <c r="C88" s="326" t="s">
        <v>2</v>
      </c>
    </row>
    <row r="89" spans="1:3" x14ac:dyDescent="0.2">
      <c r="A89" s="157" t="s">
        <v>659</v>
      </c>
      <c r="B89" s="157" t="s">
        <v>660</v>
      </c>
      <c r="C89" s="99">
        <v>3400</v>
      </c>
    </row>
    <row r="90" spans="1:3" x14ac:dyDescent="0.2">
      <c r="A90" s="157" t="s">
        <v>663</v>
      </c>
      <c r="B90" s="157" t="s">
        <v>664</v>
      </c>
      <c r="C90" s="99">
        <v>4880</v>
      </c>
    </row>
    <row r="91" spans="1:3" x14ac:dyDescent="0.2">
      <c r="A91" s="143" t="s">
        <v>665</v>
      </c>
      <c r="B91" s="143" t="s">
        <v>666</v>
      </c>
      <c r="C91" s="99">
        <v>1550</v>
      </c>
    </row>
    <row r="92" spans="1:3" x14ac:dyDescent="0.2">
      <c r="A92" s="143" t="s">
        <v>657</v>
      </c>
      <c r="B92" s="143" t="s">
        <v>658</v>
      </c>
      <c r="C92" s="99">
        <v>1600</v>
      </c>
    </row>
    <row r="93" spans="1:3" x14ac:dyDescent="0.2">
      <c r="A93" s="143" t="s">
        <v>661</v>
      </c>
      <c r="B93" s="143" t="s">
        <v>662</v>
      </c>
      <c r="C93" s="99">
        <v>5000</v>
      </c>
    </row>
    <row r="94" spans="1:3" ht="23.25" customHeight="1" x14ac:dyDescent="0.2">
      <c r="A94" s="330"/>
      <c r="B94" s="331"/>
      <c r="C94" s="266">
        <f>SUM(C89:C93)</f>
        <v>16430</v>
      </c>
    </row>
    <row r="95" spans="1:3" ht="23.25" customHeight="1" x14ac:dyDescent="0.2">
      <c r="A95" s="133"/>
      <c r="B95" s="133"/>
      <c r="C95" s="160"/>
    </row>
    <row r="96" spans="1:3" ht="15.75" x14ac:dyDescent="0.2">
      <c r="A96" s="327" t="s">
        <v>667</v>
      </c>
      <c r="B96" s="328"/>
      <c r="C96" s="329"/>
    </row>
    <row r="97" spans="1:4" x14ac:dyDescent="0.2">
      <c r="A97" s="296" t="s">
        <v>7</v>
      </c>
      <c r="B97" s="296" t="s">
        <v>8</v>
      </c>
      <c r="C97" s="326" t="s">
        <v>2</v>
      </c>
    </row>
    <row r="98" spans="1:4" ht="27" customHeight="1" x14ac:dyDescent="0.2">
      <c r="A98" s="157" t="s">
        <v>669</v>
      </c>
      <c r="B98" s="157" t="s">
        <v>670</v>
      </c>
      <c r="C98" s="158">
        <v>6000</v>
      </c>
    </row>
    <row r="99" spans="1:4" ht="33" customHeight="1" x14ac:dyDescent="0.2">
      <c r="A99" s="157" t="s">
        <v>668</v>
      </c>
      <c r="B99" s="157" t="s">
        <v>893</v>
      </c>
      <c r="C99" s="158">
        <v>6000</v>
      </c>
    </row>
    <row r="100" spans="1:4" ht="24.75" customHeight="1" x14ac:dyDescent="0.2">
      <c r="A100" s="330"/>
      <c r="B100" s="331"/>
      <c r="C100" s="266">
        <f>SUM(C98:C99)</f>
        <v>12000</v>
      </c>
    </row>
    <row r="101" spans="1:4" ht="23.25" customHeight="1" x14ac:dyDescent="0.2"/>
    <row r="102" spans="1:4" s="150" customFormat="1" ht="15.75" x14ac:dyDescent="0.25">
      <c r="A102" s="327" t="s">
        <v>671</v>
      </c>
      <c r="B102" s="328"/>
      <c r="C102" s="329"/>
      <c r="D102" s="161"/>
    </row>
    <row r="103" spans="1:4" s="204" customFormat="1" ht="32.25" customHeight="1" x14ac:dyDescent="0.2">
      <c r="A103" s="296" t="s">
        <v>7</v>
      </c>
      <c r="B103" s="296" t="s">
        <v>8</v>
      </c>
      <c r="C103" s="326" t="s">
        <v>2</v>
      </c>
      <c r="D103" s="161"/>
    </row>
    <row r="104" spans="1:4" s="150" customFormat="1" ht="24.95" customHeight="1" x14ac:dyDescent="0.25">
      <c r="A104" s="157" t="s">
        <v>680</v>
      </c>
      <c r="B104" s="162" t="s">
        <v>673</v>
      </c>
      <c r="C104" s="59">
        <v>4500</v>
      </c>
      <c r="D104" s="161"/>
    </row>
    <row r="105" spans="1:4" s="150" customFormat="1" ht="24.95" customHeight="1" x14ac:dyDescent="0.25">
      <c r="A105" s="162" t="s">
        <v>659</v>
      </c>
      <c r="B105" s="162" t="s">
        <v>673</v>
      </c>
      <c r="C105" s="59">
        <v>4500</v>
      </c>
      <c r="D105" s="161"/>
    </row>
    <row r="106" spans="1:4" s="150" customFormat="1" ht="24.95" customHeight="1" x14ac:dyDescent="0.25">
      <c r="A106" s="162" t="s">
        <v>688</v>
      </c>
      <c r="B106" s="162" t="s">
        <v>673</v>
      </c>
      <c r="C106" s="59">
        <v>6000</v>
      </c>
      <c r="D106" s="161"/>
    </row>
    <row r="107" spans="1:4" s="150" customFormat="1" ht="24.95" customHeight="1" x14ac:dyDescent="0.25">
      <c r="A107" s="162" t="s">
        <v>676</v>
      </c>
      <c r="B107" s="162" t="s">
        <v>673</v>
      </c>
      <c r="C107" s="59">
        <v>4500</v>
      </c>
      <c r="D107" s="161"/>
    </row>
    <row r="108" spans="1:4" s="150" customFormat="1" ht="24.95" customHeight="1" x14ac:dyDescent="0.25">
      <c r="A108" s="162" t="s">
        <v>672</v>
      </c>
      <c r="B108" s="162" t="s">
        <v>673</v>
      </c>
      <c r="C108" s="59">
        <v>3000</v>
      </c>
      <c r="D108" s="161"/>
    </row>
    <row r="109" spans="1:4" s="150" customFormat="1" ht="24.95" customHeight="1" x14ac:dyDescent="0.25">
      <c r="A109" s="162" t="s">
        <v>683</v>
      </c>
      <c r="B109" s="162" t="s">
        <v>673</v>
      </c>
      <c r="C109" s="59">
        <v>6000</v>
      </c>
      <c r="D109" s="161"/>
    </row>
    <row r="110" spans="1:4" s="150" customFormat="1" ht="24.95" customHeight="1" x14ac:dyDescent="0.25">
      <c r="A110" s="162" t="s">
        <v>684</v>
      </c>
      <c r="B110" s="162" t="s">
        <v>673</v>
      </c>
      <c r="C110" s="59">
        <v>6000</v>
      </c>
      <c r="D110" s="161"/>
    </row>
    <row r="111" spans="1:4" s="150" customFormat="1" ht="24.95" customHeight="1" x14ac:dyDescent="0.25">
      <c r="A111" s="162" t="s">
        <v>677</v>
      </c>
      <c r="B111" s="162" t="s">
        <v>673</v>
      </c>
      <c r="C111" s="59">
        <v>4500</v>
      </c>
      <c r="D111" s="161"/>
    </row>
    <row r="112" spans="1:4" s="150" customFormat="1" ht="24.95" customHeight="1" x14ac:dyDescent="0.25">
      <c r="A112" s="162" t="s">
        <v>674</v>
      </c>
      <c r="B112" s="162" t="s">
        <v>673</v>
      </c>
      <c r="C112" s="59">
        <v>3000</v>
      </c>
      <c r="D112" s="161"/>
    </row>
    <row r="113" spans="1:4" s="150" customFormat="1" ht="24.95" customHeight="1" x14ac:dyDescent="0.25">
      <c r="A113" s="162" t="s">
        <v>687</v>
      </c>
      <c r="B113" s="162" t="s">
        <v>673</v>
      </c>
      <c r="C113" s="59">
        <v>6000</v>
      </c>
      <c r="D113" s="161"/>
    </row>
    <row r="114" spans="1:4" s="150" customFormat="1" ht="24.95" customHeight="1" x14ac:dyDescent="0.25">
      <c r="A114" s="162" t="s">
        <v>584</v>
      </c>
      <c r="B114" s="162" t="s">
        <v>673</v>
      </c>
      <c r="C114" s="59">
        <v>4500</v>
      </c>
      <c r="D114" s="161"/>
    </row>
    <row r="115" spans="1:4" s="150" customFormat="1" ht="24.95" customHeight="1" x14ac:dyDescent="0.25">
      <c r="A115" s="162" t="s">
        <v>678</v>
      </c>
      <c r="B115" s="162" t="s">
        <v>673</v>
      </c>
      <c r="C115" s="59">
        <v>4500</v>
      </c>
      <c r="D115" s="161"/>
    </row>
    <row r="116" spans="1:4" s="150" customFormat="1" ht="24.95" customHeight="1" x14ac:dyDescent="0.25">
      <c r="A116" s="162" t="s">
        <v>552</v>
      </c>
      <c r="B116" s="162" t="s">
        <v>673</v>
      </c>
      <c r="C116" s="59">
        <v>3000</v>
      </c>
      <c r="D116" s="161"/>
    </row>
    <row r="117" spans="1:4" s="150" customFormat="1" ht="24.95" customHeight="1" x14ac:dyDescent="0.25">
      <c r="A117" s="162" t="s">
        <v>686</v>
      </c>
      <c r="B117" s="162" t="s">
        <v>673</v>
      </c>
      <c r="C117" s="59">
        <v>6000</v>
      </c>
      <c r="D117" s="161"/>
    </row>
    <row r="118" spans="1:4" s="150" customFormat="1" ht="24.95" customHeight="1" x14ac:dyDescent="0.25">
      <c r="A118" s="157" t="s">
        <v>679</v>
      </c>
      <c r="B118" s="162" t="s">
        <v>673</v>
      </c>
      <c r="C118" s="59">
        <v>4500</v>
      </c>
      <c r="D118" s="161"/>
    </row>
    <row r="119" spans="1:4" s="150" customFormat="1" ht="24.95" customHeight="1" x14ac:dyDescent="0.25">
      <c r="A119" s="162" t="s">
        <v>685</v>
      </c>
      <c r="B119" s="162" t="s">
        <v>673</v>
      </c>
      <c r="C119" s="59">
        <v>6000</v>
      </c>
      <c r="D119" s="161"/>
    </row>
    <row r="120" spans="1:4" s="150" customFormat="1" ht="24.95" customHeight="1" x14ac:dyDescent="0.25">
      <c r="A120" s="163" t="s">
        <v>675</v>
      </c>
      <c r="B120" s="162" t="s">
        <v>673</v>
      </c>
      <c r="C120" s="59">
        <v>4500</v>
      </c>
      <c r="D120" s="161"/>
    </row>
    <row r="121" spans="1:4" s="150" customFormat="1" ht="24.95" customHeight="1" x14ac:dyDescent="0.25">
      <c r="A121" s="166" t="s">
        <v>681</v>
      </c>
      <c r="B121" s="162" t="s">
        <v>673</v>
      </c>
      <c r="C121" s="59">
        <v>4500</v>
      </c>
      <c r="D121" s="161"/>
    </row>
    <row r="122" spans="1:4" s="150" customFormat="1" ht="24.95" customHeight="1" x14ac:dyDescent="0.25">
      <c r="A122" s="163" t="s">
        <v>682</v>
      </c>
      <c r="B122" s="162" t="s">
        <v>673</v>
      </c>
      <c r="C122" s="59">
        <v>4500</v>
      </c>
      <c r="D122" s="161"/>
    </row>
    <row r="123" spans="1:4" s="150" customFormat="1" ht="26.25" customHeight="1" x14ac:dyDescent="0.2">
      <c r="A123" s="330"/>
      <c r="B123" s="331"/>
      <c r="C123" s="266">
        <f>SUM(C104:C122)</f>
        <v>90000</v>
      </c>
      <c r="D123" s="85"/>
    </row>
    <row r="124" spans="1:4" s="150" customFormat="1" ht="22.5" customHeight="1" x14ac:dyDescent="0.2">
      <c r="A124" s="133"/>
      <c r="B124" s="133"/>
      <c r="C124" s="139"/>
      <c r="D124" s="85"/>
    </row>
    <row r="125" spans="1:4" s="150" customFormat="1" ht="27" customHeight="1" x14ac:dyDescent="0.2">
      <c r="A125" s="327" t="s">
        <v>888</v>
      </c>
      <c r="B125" s="328"/>
      <c r="C125" s="329"/>
      <c r="D125" s="85"/>
    </row>
    <row r="126" spans="1:4" s="150" customFormat="1" ht="25.5" customHeight="1" x14ac:dyDescent="0.2">
      <c r="A126" s="296" t="s">
        <v>7</v>
      </c>
      <c r="B126" s="296" t="s">
        <v>8</v>
      </c>
      <c r="C126" s="326" t="s">
        <v>2</v>
      </c>
      <c r="D126" s="85"/>
    </row>
    <row r="127" spans="1:4" s="150" customFormat="1" ht="25.5" customHeight="1" x14ac:dyDescent="0.2">
      <c r="A127" s="218" t="s">
        <v>828</v>
      </c>
      <c r="B127" s="42" t="s">
        <v>843</v>
      </c>
      <c r="C127" s="59">
        <v>50000</v>
      </c>
      <c r="D127" s="85"/>
    </row>
    <row r="128" spans="1:4" s="150" customFormat="1" ht="30" customHeight="1" x14ac:dyDescent="0.2">
      <c r="A128" s="330"/>
      <c r="B128" s="331"/>
      <c r="C128" s="266">
        <f>SUM(C126:C127)</f>
        <v>50000</v>
      </c>
      <c r="D128" s="85"/>
    </row>
    <row r="129" spans="1:4" s="150" customFormat="1" x14ac:dyDescent="0.2">
      <c r="A129" s="216"/>
      <c r="B129" s="217"/>
      <c r="C129" s="93"/>
      <c r="D129" s="85"/>
    </row>
    <row r="130" spans="1:4" ht="15.75" x14ac:dyDescent="0.2">
      <c r="A130" s="327" t="s">
        <v>886</v>
      </c>
      <c r="B130" s="328"/>
      <c r="C130" s="329"/>
    </row>
    <row r="131" spans="1:4" ht="21.75" customHeight="1" x14ac:dyDescent="0.2">
      <c r="A131" s="296" t="s">
        <v>7</v>
      </c>
      <c r="B131" s="296" t="s">
        <v>8</v>
      </c>
      <c r="C131" s="326" t="s">
        <v>2</v>
      </c>
    </row>
    <row r="132" spans="1:4" ht="24.75" customHeight="1" x14ac:dyDescent="0.2">
      <c r="A132" s="215" t="s">
        <v>825</v>
      </c>
      <c r="B132" s="67" t="s">
        <v>826</v>
      </c>
      <c r="C132" s="59">
        <v>5000</v>
      </c>
    </row>
    <row r="133" spans="1:4" ht="25.5" customHeight="1" x14ac:dyDescent="0.2">
      <c r="A133" s="43" t="s">
        <v>851</v>
      </c>
      <c r="B133" s="67" t="s">
        <v>827</v>
      </c>
      <c r="C133" s="59">
        <v>5000</v>
      </c>
    </row>
    <row r="134" spans="1:4" ht="26.25" customHeight="1" x14ac:dyDescent="0.2">
      <c r="A134" s="330"/>
      <c r="B134" s="331"/>
      <c r="C134" s="266">
        <f>SUM(C132:C133)</f>
        <v>10000</v>
      </c>
    </row>
    <row r="135" spans="1:4" ht="15.75" x14ac:dyDescent="0.2">
      <c r="C135" s="139"/>
    </row>
    <row r="136" spans="1:4" ht="15.75" x14ac:dyDescent="0.2">
      <c r="C136" s="139"/>
    </row>
    <row r="137" spans="1:4" ht="15.75" x14ac:dyDescent="0.2">
      <c r="B137" s="201" t="s">
        <v>22</v>
      </c>
      <c r="C137" s="202">
        <f>C134+C128+C123+C100+C94+C85+C77+C136</f>
        <v>921342</v>
      </c>
    </row>
    <row r="138" spans="1:4" ht="15.75" x14ac:dyDescent="0.2">
      <c r="B138" s="147"/>
      <c r="C138" s="332"/>
    </row>
    <row r="139" spans="1:4" ht="26.25" customHeight="1" x14ac:dyDescent="0.2">
      <c r="B139" s="323" t="s">
        <v>856</v>
      </c>
      <c r="C139" s="254">
        <f>C137+C13</f>
        <v>2336742</v>
      </c>
    </row>
  </sheetData>
  <sortState ref="A88:C92">
    <sortCondition ref="A88:A92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opLeftCell="A4" workbookViewId="0">
      <selection activeCell="C94" sqref="C94"/>
    </sheetView>
  </sheetViews>
  <sheetFormatPr baseColWidth="10" defaultRowHeight="12.75" x14ac:dyDescent="0.25"/>
  <cols>
    <col min="1" max="1" width="47.42578125" style="178" customWidth="1"/>
    <col min="2" max="2" width="42.85546875" style="179" bestFit="1" customWidth="1"/>
    <col min="3" max="3" width="28.28515625" style="179" customWidth="1"/>
    <col min="4" max="4" width="29" style="179" customWidth="1"/>
    <col min="5" max="6" width="12" style="179" bestFit="1" customWidth="1"/>
    <col min="7" max="16384" width="11.42578125" style="179"/>
  </cols>
  <sheetData>
    <row r="1" spans="1:12" s="167" customFormat="1" ht="15.75" x14ac:dyDescent="0.25">
      <c r="A1" s="274" t="s">
        <v>700</v>
      </c>
      <c r="B1" s="70"/>
      <c r="C1" s="71"/>
    </row>
    <row r="2" spans="1:12" s="167" customFormat="1" ht="15" x14ac:dyDescent="0.25">
      <c r="A2" s="70"/>
      <c r="B2" s="70"/>
      <c r="C2" s="71"/>
    </row>
    <row r="3" spans="1:12" s="167" customFormat="1" ht="15.75" x14ac:dyDescent="0.2">
      <c r="A3" s="275" t="s">
        <v>0</v>
      </c>
      <c r="B3" s="276"/>
      <c r="C3" s="277"/>
    </row>
    <row r="4" spans="1:12" s="167" customFormat="1" ht="30" customHeight="1" x14ac:dyDescent="0.2">
      <c r="A4" s="258" t="s">
        <v>1</v>
      </c>
      <c r="B4" s="259" t="s">
        <v>852</v>
      </c>
      <c r="C4" s="259" t="s">
        <v>2</v>
      </c>
      <c r="D4" s="168"/>
      <c r="E4" s="72"/>
    </row>
    <row r="5" spans="1:12" s="167" customFormat="1" ht="33.75" customHeight="1" x14ac:dyDescent="0.25">
      <c r="A5" s="169" t="s">
        <v>701</v>
      </c>
      <c r="B5" s="59">
        <v>6500</v>
      </c>
      <c r="C5" s="59">
        <v>81500</v>
      </c>
      <c r="D5" s="168"/>
    </row>
    <row r="6" spans="1:12" s="167" customFormat="1" ht="33.75" customHeight="1" x14ac:dyDescent="0.25">
      <c r="A6" s="170" t="s">
        <v>702</v>
      </c>
      <c r="B6" s="123"/>
      <c r="C6" s="59">
        <v>10200</v>
      </c>
      <c r="D6" s="168"/>
    </row>
    <row r="7" spans="1:12" s="167" customFormat="1" ht="42" customHeight="1" x14ac:dyDescent="0.25">
      <c r="A7" s="169" t="s">
        <v>703</v>
      </c>
      <c r="B7" s="123"/>
      <c r="C7" s="59">
        <v>17900</v>
      </c>
      <c r="D7" s="168"/>
    </row>
    <row r="8" spans="1:12" s="167" customFormat="1" ht="29.25" customHeight="1" x14ac:dyDescent="0.25">
      <c r="A8" s="170" t="s">
        <v>704</v>
      </c>
      <c r="B8" s="156"/>
      <c r="C8" s="59">
        <v>50000</v>
      </c>
    </row>
    <row r="9" spans="1:12" s="167" customFormat="1" ht="40.5" customHeight="1" x14ac:dyDescent="0.25">
      <c r="A9" s="171" t="s">
        <v>705</v>
      </c>
      <c r="B9" s="59">
        <v>40000</v>
      </c>
      <c r="C9" s="59">
        <v>90000</v>
      </c>
    </row>
    <row r="10" spans="1:12" s="167" customFormat="1" ht="35.25" customHeight="1" x14ac:dyDescent="0.25">
      <c r="A10" s="279"/>
      <c r="B10" s="279"/>
      <c r="C10" s="266">
        <f>SUM(C5:C9)</f>
        <v>249600</v>
      </c>
    </row>
    <row r="11" spans="1:12" s="167" customFormat="1" ht="28.5" customHeight="1" x14ac:dyDescent="0.25">
      <c r="A11" s="172"/>
      <c r="B11" s="173"/>
      <c r="C11" s="174"/>
    </row>
    <row r="12" spans="1:12" s="167" customFormat="1" ht="37.5" customHeight="1" x14ac:dyDescent="0.25">
      <c r="A12" s="252" t="s">
        <v>706</v>
      </c>
      <c r="B12" s="333"/>
      <c r="C12" s="334"/>
      <c r="D12" s="175"/>
    </row>
    <row r="13" spans="1:12" s="178" customFormat="1" ht="33.75" customHeight="1" x14ac:dyDescent="0.4">
      <c r="A13" s="335" t="s">
        <v>7</v>
      </c>
      <c r="B13" s="335" t="s">
        <v>8</v>
      </c>
      <c r="C13" s="336" t="s">
        <v>2</v>
      </c>
      <c r="E13" s="58"/>
    </row>
    <row r="14" spans="1:12" ht="30" customHeight="1" x14ac:dyDescent="0.2">
      <c r="A14" s="87" t="s">
        <v>707</v>
      </c>
      <c r="B14" s="87" t="s">
        <v>894</v>
      </c>
      <c r="C14" s="59">
        <v>10000</v>
      </c>
      <c r="F14" s="180"/>
      <c r="G14" s="181"/>
      <c r="H14" s="182"/>
      <c r="I14" s="175"/>
      <c r="J14" s="175"/>
      <c r="K14" s="175"/>
      <c r="L14" s="175"/>
    </row>
    <row r="15" spans="1:12" ht="30" customHeight="1" x14ac:dyDescent="0.2">
      <c r="A15" s="87" t="s">
        <v>708</v>
      </c>
      <c r="B15" s="87" t="s">
        <v>709</v>
      </c>
      <c r="C15" s="59">
        <v>4000</v>
      </c>
      <c r="F15" s="180"/>
      <c r="G15" s="181"/>
      <c r="H15" s="182"/>
      <c r="I15" s="175"/>
      <c r="J15" s="175"/>
      <c r="K15" s="175"/>
      <c r="L15" s="175"/>
    </row>
    <row r="16" spans="1:12" ht="30" customHeight="1" x14ac:dyDescent="0.2">
      <c r="A16" s="87" t="s">
        <v>710</v>
      </c>
      <c r="B16" s="87" t="s">
        <v>711</v>
      </c>
      <c r="C16" s="59">
        <v>15000</v>
      </c>
      <c r="F16" s="180"/>
      <c r="G16" s="181"/>
      <c r="H16" s="182"/>
      <c r="I16" s="175"/>
      <c r="J16" s="175"/>
      <c r="K16" s="175"/>
      <c r="L16" s="175"/>
    </row>
    <row r="17" spans="1:12" ht="30" customHeight="1" x14ac:dyDescent="0.2">
      <c r="A17" s="87" t="s">
        <v>712</v>
      </c>
      <c r="B17" s="87" t="s">
        <v>895</v>
      </c>
      <c r="C17" s="59">
        <v>6000</v>
      </c>
      <c r="F17" s="180"/>
      <c r="G17" s="181"/>
      <c r="H17" s="182"/>
      <c r="I17" s="175"/>
      <c r="J17" s="175"/>
      <c r="K17" s="175"/>
      <c r="L17" s="175"/>
    </row>
    <row r="18" spans="1:12" ht="30" customHeight="1" x14ac:dyDescent="0.2">
      <c r="A18" s="87" t="s">
        <v>713</v>
      </c>
      <c r="B18" s="87" t="s">
        <v>714</v>
      </c>
      <c r="C18" s="59">
        <v>10000</v>
      </c>
      <c r="F18" s="180"/>
      <c r="G18" s="181"/>
      <c r="H18" s="182"/>
      <c r="I18" s="175"/>
      <c r="J18" s="175"/>
      <c r="K18" s="175"/>
      <c r="L18" s="175"/>
    </row>
    <row r="19" spans="1:12" ht="27.75" customHeight="1" x14ac:dyDescent="0.2">
      <c r="A19" s="87" t="s">
        <v>715</v>
      </c>
      <c r="B19" s="87" t="s">
        <v>716</v>
      </c>
      <c r="C19" s="59">
        <v>6000</v>
      </c>
      <c r="F19" s="180"/>
      <c r="G19" s="181"/>
      <c r="H19" s="182"/>
      <c r="I19" s="175"/>
      <c r="J19" s="175"/>
      <c r="K19" s="175"/>
      <c r="L19" s="175"/>
    </row>
    <row r="20" spans="1:12" ht="30" customHeight="1" x14ac:dyDescent="0.2">
      <c r="A20" s="183" t="s">
        <v>717</v>
      </c>
      <c r="B20" s="183" t="s">
        <v>718</v>
      </c>
      <c r="C20" s="59">
        <v>2000</v>
      </c>
      <c r="F20" s="180"/>
      <c r="G20" s="181"/>
      <c r="H20" s="182"/>
      <c r="I20" s="175"/>
      <c r="J20" s="175"/>
      <c r="K20" s="175"/>
      <c r="L20" s="175"/>
    </row>
    <row r="21" spans="1:12" ht="30" customHeight="1" x14ac:dyDescent="0.2">
      <c r="A21" s="87" t="s">
        <v>719</v>
      </c>
      <c r="B21" s="87" t="s">
        <v>720</v>
      </c>
      <c r="C21" s="59">
        <v>5000</v>
      </c>
      <c r="F21" s="180"/>
      <c r="G21" s="181"/>
      <c r="H21" s="182"/>
      <c r="I21" s="175"/>
      <c r="J21" s="175"/>
      <c r="K21" s="175"/>
      <c r="L21" s="175"/>
    </row>
    <row r="22" spans="1:12" ht="30" customHeight="1" x14ac:dyDescent="0.2">
      <c r="A22" s="184" t="s">
        <v>721</v>
      </c>
      <c r="B22" s="184" t="s">
        <v>722</v>
      </c>
      <c r="C22" s="59">
        <v>9500</v>
      </c>
      <c r="F22" s="180"/>
      <c r="G22" s="181"/>
      <c r="H22" s="182"/>
      <c r="I22" s="175"/>
      <c r="J22" s="175"/>
      <c r="K22" s="175"/>
      <c r="L22" s="175"/>
    </row>
    <row r="23" spans="1:12" ht="30" customHeight="1" x14ac:dyDescent="0.2">
      <c r="A23" s="87" t="s">
        <v>723</v>
      </c>
      <c r="B23" s="87" t="s">
        <v>724</v>
      </c>
      <c r="C23" s="59">
        <v>2752.8</v>
      </c>
      <c r="F23" s="180"/>
      <c r="G23" s="181"/>
      <c r="H23" s="182"/>
      <c r="I23" s="175"/>
      <c r="J23" s="175"/>
      <c r="K23" s="175"/>
      <c r="L23" s="175"/>
    </row>
    <row r="24" spans="1:12" ht="30" customHeight="1" x14ac:dyDescent="0.2">
      <c r="A24" s="183" t="s">
        <v>725</v>
      </c>
      <c r="B24" s="183" t="s">
        <v>726</v>
      </c>
      <c r="C24" s="59">
        <v>9700</v>
      </c>
      <c r="F24" s="180"/>
      <c r="G24" s="181"/>
      <c r="H24" s="182"/>
      <c r="I24" s="175"/>
      <c r="J24" s="175"/>
      <c r="K24" s="175"/>
      <c r="L24" s="175"/>
    </row>
    <row r="25" spans="1:12" ht="30" customHeight="1" x14ac:dyDescent="0.2">
      <c r="A25" s="185" t="s">
        <v>523</v>
      </c>
      <c r="B25" s="186" t="s">
        <v>727</v>
      </c>
      <c r="C25" s="59">
        <v>3000</v>
      </c>
      <c r="F25" s="180"/>
      <c r="G25" s="181"/>
      <c r="H25" s="182"/>
      <c r="I25" s="175"/>
      <c r="J25" s="175"/>
      <c r="K25" s="175"/>
      <c r="L25" s="175"/>
    </row>
    <row r="26" spans="1:12" ht="30" customHeight="1" x14ac:dyDescent="0.2">
      <c r="A26" s="87" t="s">
        <v>728</v>
      </c>
      <c r="B26" s="87" t="s">
        <v>730</v>
      </c>
      <c r="C26" s="59">
        <v>1400</v>
      </c>
      <c r="F26" s="180"/>
      <c r="G26" s="181"/>
      <c r="H26" s="182"/>
      <c r="I26" s="175"/>
      <c r="J26" s="175"/>
      <c r="K26" s="175"/>
      <c r="L26" s="175"/>
    </row>
    <row r="27" spans="1:12" ht="30" customHeight="1" x14ac:dyDescent="0.2">
      <c r="A27" s="185" t="s">
        <v>728</v>
      </c>
      <c r="B27" s="186" t="s">
        <v>729</v>
      </c>
      <c r="C27" s="59">
        <v>16300</v>
      </c>
      <c r="F27" s="180"/>
      <c r="G27" s="181"/>
      <c r="H27" s="182"/>
      <c r="I27" s="175"/>
      <c r="J27" s="175"/>
      <c r="K27" s="175"/>
      <c r="L27" s="175"/>
    </row>
    <row r="28" spans="1:12" ht="30" customHeight="1" x14ac:dyDescent="0.2">
      <c r="A28" s="87" t="s">
        <v>731</v>
      </c>
      <c r="B28" s="87" t="s">
        <v>732</v>
      </c>
      <c r="C28" s="59">
        <v>5000</v>
      </c>
      <c r="F28" s="180"/>
      <c r="G28" s="181"/>
      <c r="H28" s="182"/>
      <c r="I28" s="175"/>
      <c r="J28" s="175"/>
      <c r="K28" s="175"/>
      <c r="L28" s="175"/>
    </row>
    <row r="29" spans="1:12" ht="30" customHeight="1" x14ac:dyDescent="0.2">
      <c r="A29" s="184" t="s">
        <v>733</v>
      </c>
      <c r="B29" s="184" t="s">
        <v>734</v>
      </c>
      <c r="C29" s="59">
        <v>10066.75</v>
      </c>
      <c r="F29" s="180"/>
      <c r="G29" s="181"/>
      <c r="H29" s="182"/>
      <c r="I29" s="175"/>
      <c r="J29" s="175"/>
      <c r="K29" s="175"/>
      <c r="L29" s="175"/>
    </row>
    <row r="30" spans="1:12" ht="30" customHeight="1" x14ac:dyDescent="0.2">
      <c r="A30" s="187" t="s">
        <v>737</v>
      </c>
      <c r="B30" s="188" t="s">
        <v>737</v>
      </c>
      <c r="C30" s="59">
        <v>5000</v>
      </c>
      <c r="F30" s="180"/>
      <c r="G30" s="181"/>
      <c r="H30" s="182"/>
      <c r="I30" s="175"/>
      <c r="J30" s="175"/>
      <c r="K30" s="175"/>
      <c r="L30" s="175"/>
    </row>
    <row r="31" spans="1:12" ht="30" customHeight="1" x14ac:dyDescent="0.2">
      <c r="A31" s="87" t="s">
        <v>735</v>
      </c>
      <c r="B31" s="87" t="s">
        <v>736</v>
      </c>
      <c r="C31" s="59">
        <v>15000</v>
      </c>
      <c r="F31" s="180"/>
      <c r="G31" s="181"/>
      <c r="H31" s="182"/>
      <c r="I31" s="175"/>
      <c r="J31" s="175"/>
      <c r="K31" s="175"/>
      <c r="L31" s="175"/>
    </row>
    <row r="32" spans="1:12" ht="30" customHeight="1" x14ac:dyDescent="0.2">
      <c r="A32" s="185" t="s">
        <v>738</v>
      </c>
      <c r="B32" s="186" t="s">
        <v>739</v>
      </c>
      <c r="C32" s="59">
        <v>10000</v>
      </c>
      <c r="F32" s="180"/>
      <c r="G32" s="181"/>
      <c r="H32" s="182"/>
      <c r="I32" s="175"/>
      <c r="J32" s="175"/>
      <c r="K32" s="175"/>
      <c r="L32" s="175"/>
    </row>
    <row r="33" spans="1:5" ht="23.25" customHeight="1" x14ac:dyDescent="0.25">
      <c r="A33" s="337"/>
      <c r="B33" s="338"/>
      <c r="C33" s="266">
        <f>SUM(C14:C32)</f>
        <v>145719.54999999999</v>
      </c>
    </row>
    <row r="34" spans="1:5" ht="22.5" customHeight="1" x14ac:dyDescent="0.25"/>
    <row r="35" spans="1:5" ht="30" customHeight="1" x14ac:dyDescent="0.25">
      <c r="A35" s="252" t="s">
        <v>740</v>
      </c>
      <c r="B35" s="333"/>
      <c r="C35" s="334"/>
    </row>
    <row r="36" spans="1:5" ht="30" customHeight="1" x14ac:dyDescent="0.4">
      <c r="A36" s="335" t="s">
        <v>7</v>
      </c>
      <c r="B36" s="335" t="s">
        <v>8</v>
      </c>
      <c r="C36" s="336" t="s">
        <v>2</v>
      </c>
      <c r="E36" s="58"/>
    </row>
    <row r="37" spans="1:5" ht="30" customHeight="1" x14ac:dyDescent="0.2">
      <c r="A37" s="190" t="s">
        <v>741</v>
      </c>
      <c r="B37" s="188" t="s">
        <v>742</v>
      </c>
      <c r="C37" s="97">
        <v>4850</v>
      </c>
    </row>
    <row r="38" spans="1:5" ht="30" customHeight="1" x14ac:dyDescent="0.2">
      <c r="A38" s="191" t="s">
        <v>743</v>
      </c>
      <c r="B38" s="188" t="s">
        <v>744</v>
      </c>
      <c r="C38" s="97">
        <v>8000</v>
      </c>
    </row>
    <row r="39" spans="1:5" ht="30" customHeight="1" x14ac:dyDescent="0.2">
      <c r="A39" s="192" t="s">
        <v>745</v>
      </c>
      <c r="B39" s="188" t="s">
        <v>746</v>
      </c>
      <c r="C39" s="97">
        <v>8000</v>
      </c>
    </row>
    <row r="40" spans="1:5" ht="30" customHeight="1" x14ac:dyDescent="0.2">
      <c r="A40" s="190" t="s">
        <v>195</v>
      </c>
      <c r="B40" s="193" t="s">
        <v>747</v>
      </c>
      <c r="C40" s="97">
        <v>7900</v>
      </c>
    </row>
    <row r="41" spans="1:5" ht="30" customHeight="1" x14ac:dyDescent="0.2">
      <c r="A41" s="190" t="s">
        <v>750</v>
      </c>
      <c r="B41" s="193" t="s">
        <v>751</v>
      </c>
      <c r="C41" s="48">
        <v>15000</v>
      </c>
    </row>
    <row r="42" spans="1:5" ht="30" customHeight="1" x14ac:dyDescent="0.2">
      <c r="A42" s="190" t="s">
        <v>754</v>
      </c>
      <c r="B42" s="193" t="s">
        <v>755</v>
      </c>
      <c r="C42" s="97">
        <v>10000</v>
      </c>
    </row>
    <row r="43" spans="1:5" ht="30" customHeight="1" x14ac:dyDescent="0.2">
      <c r="A43" s="119" t="s">
        <v>762</v>
      </c>
      <c r="B43" s="193" t="s">
        <v>763</v>
      </c>
      <c r="C43" s="97">
        <v>4500</v>
      </c>
    </row>
    <row r="44" spans="1:5" ht="30" customHeight="1" x14ac:dyDescent="0.2">
      <c r="A44" s="194" t="s">
        <v>764</v>
      </c>
      <c r="B44" s="193" t="s">
        <v>765</v>
      </c>
      <c r="C44" s="97">
        <v>10000</v>
      </c>
    </row>
    <row r="45" spans="1:5" ht="30" customHeight="1" x14ac:dyDescent="0.2">
      <c r="A45" s="203" t="s">
        <v>768</v>
      </c>
      <c r="B45" s="193" t="s">
        <v>769</v>
      </c>
      <c r="C45" s="97">
        <v>8989</v>
      </c>
    </row>
    <row r="46" spans="1:5" ht="30" customHeight="1" x14ac:dyDescent="0.2">
      <c r="A46" s="203" t="s">
        <v>771</v>
      </c>
      <c r="B46" s="193" t="s">
        <v>772</v>
      </c>
      <c r="C46" s="97">
        <v>12000</v>
      </c>
    </row>
    <row r="47" spans="1:5" ht="30" customHeight="1" x14ac:dyDescent="0.2">
      <c r="A47" s="42" t="s">
        <v>777</v>
      </c>
      <c r="B47" s="188" t="s">
        <v>778</v>
      </c>
      <c r="C47" s="97">
        <v>20000</v>
      </c>
    </row>
    <row r="48" spans="1:5" ht="28.5" customHeight="1" x14ac:dyDescent="0.2">
      <c r="A48" s="140" t="s">
        <v>875</v>
      </c>
      <c r="B48" s="188" t="s">
        <v>779</v>
      </c>
      <c r="C48" s="97">
        <v>1800</v>
      </c>
    </row>
    <row r="49" spans="1:3" ht="30" customHeight="1" x14ac:dyDescent="0.2">
      <c r="A49" s="196" t="s">
        <v>780</v>
      </c>
      <c r="B49" s="188" t="s">
        <v>781</v>
      </c>
      <c r="C49" s="97">
        <v>15000</v>
      </c>
    </row>
    <row r="50" spans="1:3" ht="32.25" customHeight="1" x14ac:dyDescent="0.25">
      <c r="A50" s="339"/>
      <c r="B50" s="340"/>
      <c r="C50" s="341">
        <f>SUM(C37:C49)</f>
        <v>126039</v>
      </c>
    </row>
    <row r="51" spans="1:3" ht="32.25" customHeight="1" x14ac:dyDescent="0.25">
      <c r="C51" s="198"/>
    </row>
    <row r="52" spans="1:3" ht="32.25" customHeight="1" x14ac:dyDescent="0.25">
      <c r="A52" s="252" t="s">
        <v>835</v>
      </c>
      <c r="B52" s="333"/>
      <c r="C52" s="334"/>
    </row>
    <row r="53" spans="1:3" ht="32.25" customHeight="1" x14ac:dyDescent="0.2">
      <c r="A53" s="335" t="s">
        <v>7</v>
      </c>
      <c r="B53" s="335" t="s">
        <v>8</v>
      </c>
      <c r="C53" s="336" t="s">
        <v>2</v>
      </c>
    </row>
    <row r="54" spans="1:3" ht="32.25" customHeight="1" x14ac:dyDescent="0.2">
      <c r="A54" s="68" t="s">
        <v>748</v>
      </c>
      <c r="B54" s="193" t="s">
        <v>749</v>
      </c>
      <c r="C54" s="97">
        <v>4000</v>
      </c>
    </row>
    <row r="55" spans="1:3" ht="32.25" customHeight="1" x14ac:dyDescent="0.2">
      <c r="A55" s="68" t="s">
        <v>752</v>
      </c>
      <c r="B55" s="193" t="s">
        <v>753</v>
      </c>
      <c r="C55" s="97">
        <v>2500</v>
      </c>
    </row>
    <row r="56" spans="1:3" ht="32.25" customHeight="1" x14ac:dyDescent="0.2">
      <c r="A56" s="68" t="s">
        <v>756</v>
      </c>
      <c r="B56" s="193" t="s">
        <v>757</v>
      </c>
      <c r="C56" s="97">
        <v>2000</v>
      </c>
    </row>
    <row r="57" spans="1:3" ht="32.25" customHeight="1" x14ac:dyDescent="0.2">
      <c r="A57" s="68" t="s">
        <v>758</v>
      </c>
      <c r="B57" s="193" t="s">
        <v>759</v>
      </c>
      <c r="C57" s="97">
        <v>5000</v>
      </c>
    </row>
    <row r="58" spans="1:3" ht="32.25" customHeight="1" x14ac:dyDescent="0.2">
      <c r="A58" s="68" t="s">
        <v>760</v>
      </c>
      <c r="B58" s="193" t="s">
        <v>761</v>
      </c>
      <c r="C58" s="97">
        <v>3510</v>
      </c>
    </row>
    <row r="59" spans="1:3" ht="32.25" customHeight="1" x14ac:dyDescent="0.2">
      <c r="A59" s="68" t="s">
        <v>766</v>
      </c>
      <c r="B59" s="193" t="s">
        <v>767</v>
      </c>
      <c r="C59" s="97">
        <v>5000</v>
      </c>
    </row>
    <row r="60" spans="1:3" ht="32.25" customHeight="1" x14ac:dyDescent="0.2">
      <c r="A60" s="68" t="s">
        <v>552</v>
      </c>
      <c r="B60" s="193" t="s">
        <v>770</v>
      </c>
      <c r="C60" s="97">
        <v>3000</v>
      </c>
    </row>
    <row r="61" spans="1:3" ht="32.25" customHeight="1" x14ac:dyDescent="0.2">
      <c r="A61" s="68" t="s">
        <v>773</v>
      </c>
      <c r="B61" s="193" t="s">
        <v>774</v>
      </c>
      <c r="C61" s="97">
        <v>5000</v>
      </c>
    </row>
    <row r="62" spans="1:3" ht="32.25" customHeight="1" x14ac:dyDescent="0.2">
      <c r="A62" s="68" t="s">
        <v>775</v>
      </c>
      <c r="B62" s="193" t="s">
        <v>776</v>
      </c>
      <c r="C62" s="97">
        <v>5000</v>
      </c>
    </row>
    <row r="63" spans="1:3" ht="32.25" customHeight="1" x14ac:dyDescent="0.25">
      <c r="A63" s="339"/>
      <c r="B63" s="340"/>
      <c r="C63" s="341">
        <f>SUM(C54:C62)</f>
        <v>35010</v>
      </c>
    </row>
    <row r="64" spans="1:3" ht="32.25" customHeight="1" x14ac:dyDescent="0.25">
      <c r="A64" s="172"/>
      <c r="B64" s="167"/>
      <c r="C64" s="342"/>
    </row>
    <row r="65" spans="1:5" ht="32.25" customHeight="1" x14ac:dyDescent="0.25">
      <c r="A65" s="252" t="s">
        <v>109</v>
      </c>
      <c r="B65" s="333"/>
      <c r="C65" s="334"/>
    </row>
    <row r="66" spans="1:5" ht="32.25" customHeight="1" x14ac:dyDescent="0.2">
      <c r="A66" s="335" t="s">
        <v>7</v>
      </c>
      <c r="B66" s="335" t="s">
        <v>8</v>
      </c>
      <c r="C66" s="336" t="s">
        <v>2</v>
      </c>
    </row>
    <row r="67" spans="1:5" ht="32.25" customHeight="1" x14ac:dyDescent="0.2">
      <c r="A67" s="221" t="s">
        <v>836</v>
      </c>
      <c r="B67" s="193" t="s">
        <v>838</v>
      </c>
      <c r="C67" s="97">
        <v>5000</v>
      </c>
    </row>
    <row r="68" spans="1:5" ht="32.25" customHeight="1" x14ac:dyDescent="0.2">
      <c r="A68" s="221" t="s">
        <v>830</v>
      </c>
      <c r="B68" s="193" t="s">
        <v>831</v>
      </c>
      <c r="C68" s="97">
        <v>5000</v>
      </c>
    </row>
    <row r="69" spans="1:5" ht="32.25" customHeight="1" x14ac:dyDescent="0.2">
      <c r="A69" s="221" t="s">
        <v>837</v>
      </c>
      <c r="B69" s="193" t="s">
        <v>839</v>
      </c>
      <c r="C69" s="97">
        <v>5000</v>
      </c>
    </row>
    <row r="70" spans="1:5" ht="32.25" customHeight="1" x14ac:dyDescent="0.2">
      <c r="A70" s="343"/>
      <c r="B70" s="249"/>
      <c r="C70" s="341">
        <f>SUM(C67:C69)</f>
        <v>15000</v>
      </c>
    </row>
    <row r="71" spans="1:5" ht="24" customHeight="1" x14ac:dyDescent="0.25"/>
    <row r="72" spans="1:5" ht="15.75" x14ac:dyDescent="0.25">
      <c r="A72" s="80" t="s">
        <v>888</v>
      </c>
      <c r="B72" s="189"/>
      <c r="C72" s="72"/>
    </row>
    <row r="73" spans="1:5" ht="30" customHeight="1" x14ac:dyDescent="0.2">
      <c r="A73" s="176" t="s">
        <v>7</v>
      </c>
      <c r="B73" s="176" t="s">
        <v>8</v>
      </c>
      <c r="C73" s="177" t="s">
        <v>2</v>
      </c>
    </row>
    <row r="74" spans="1:5" ht="30" customHeight="1" x14ac:dyDescent="0.2">
      <c r="A74" s="42" t="s">
        <v>768</v>
      </c>
      <c r="B74" s="42" t="s">
        <v>843</v>
      </c>
      <c r="C74" s="97">
        <v>24372</v>
      </c>
    </row>
    <row r="75" spans="1:5" ht="30" customHeight="1" x14ac:dyDescent="0.2">
      <c r="A75" s="343"/>
      <c r="B75" s="249"/>
      <c r="C75" s="341">
        <f>SUM(C74)</f>
        <v>24372</v>
      </c>
    </row>
    <row r="76" spans="1:5" ht="30" customHeight="1" x14ac:dyDescent="0.2">
      <c r="A76" s="197"/>
      <c r="B76" s="28"/>
      <c r="C76" s="198"/>
    </row>
    <row r="77" spans="1:5" ht="30" customHeight="1" x14ac:dyDescent="0.25">
      <c r="A77" s="80" t="s">
        <v>885</v>
      </c>
      <c r="B77" s="165"/>
      <c r="C77" s="72"/>
    </row>
    <row r="78" spans="1:5" ht="30" customHeight="1" x14ac:dyDescent="0.4">
      <c r="A78" s="176" t="s">
        <v>7</v>
      </c>
      <c r="B78" s="176" t="s">
        <v>8</v>
      </c>
      <c r="C78" s="177" t="s">
        <v>2</v>
      </c>
      <c r="E78" s="58"/>
    </row>
    <row r="79" spans="1:5" ht="30" customHeight="1" x14ac:dyDescent="0.2">
      <c r="A79" s="42" t="s">
        <v>782</v>
      </c>
      <c r="B79" s="42" t="s">
        <v>783</v>
      </c>
      <c r="C79" s="199">
        <v>25000</v>
      </c>
    </row>
    <row r="80" spans="1:5" ht="30" customHeight="1" x14ac:dyDescent="0.2">
      <c r="A80" s="343"/>
      <c r="B80" s="249"/>
      <c r="C80" s="341">
        <f>SUM(C79)</f>
        <v>25000</v>
      </c>
    </row>
    <row r="81" spans="1:5" ht="30" customHeight="1" x14ac:dyDescent="0.25">
      <c r="C81" s="198"/>
    </row>
    <row r="82" spans="1:5" ht="30" customHeight="1" x14ac:dyDescent="0.25">
      <c r="A82" s="80" t="s">
        <v>887</v>
      </c>
      <c r="B82" s="165"/>
      <c r="C82" s="72"/>
    </row>
    <row r="83" spans="1:5" ht="30" customHeight="1" x14ac:dyDescent="0.4">
      <c r="A83" s="176" t="s">
        <v>7</v>
      </c>
      <c r="B83" s="176" t="s">
        <v>8</v>
      </c>
      <c r="C83" s="177" t="s">
        <v>2</v>
      </c>
      <c r="E83" s="58"/>
    </row>
    <row r="84" spans="1:5" ht="30" customHeight="1" x14ac:dyDescent="0.2">
      <c r="A84" s="344" t="s">
        <v>792</v>
      </c>
      <c r="B84" s="141" t="s">
        <v>794</v>
      </c>
      <c r="C84" s="257">
        <v>7000</v>
      </c>
    </row>
    <row r="85" spans="1:5" ht="30" customHeight="1" x14ac:dyDescent="0.2">
      <c r="A85" s="344" t="s">
        <v>792</v>
      </c>
      <c r="B85" s="140" t="s">
        <v>793</v>
      </c>
      <c r="C85" s="257">
        <v>8000</v>
      </c>
    </row>
    <row r="86" spans="1:5" ht="30" customHeight="1" x14ac:dyDescent="0.2">
      <c r="A86" s="195" t="s">
        <v>784</v>
      </c>
      <c r="B86" s="188" t="s">
        <v>785</v>
      </c>
      <c r="C86" s="199">
        <v>10000</v>
      </c>
    </row>
    <row r="87" spans="1:5" ht="30" customHeight="1" x14ac:dyDescent="0.2">
      <c r="A87" s="200" t="s">
        <v>786</v>
      </c>
      <c r="B87" s="188" t="s">
        <v>787</v>
      </c>
      <c r="C87" s="199">
        <v>5000</v>
      </c>
    </row>
    <row r="88" spans="1:5" ht="30" customHeight="1" x14ac:dyDescent="0.2">
      <c r="A88" s="200" t="s">
        <v>788</v>
      </c>
      <c r="B88" s="183" t="s">
        <v>789</v>
      </c>
      <c r="C88" s="97">
        <v>9400</v>
      </c>
    </row>
    <row r="89" spans="1:5" ht="30" customHeight="1" x14ac:dyDescent="0.2">
      <c r="A89" s="200" t="s">
        <v>790</v>
      </c>
      <c r="B89" s="183" t="s">
        <v>791</v>
      </c>
      <c r="C89" s="97">
        <v>9000</v>
      </c>
    </row>
    <row r="90" spans="1:5" ht="30" customHeight="1" x14ac:dyDescent="0.2">
      <c r="A90" s="343"/>
      <c r="B90" s="249"/>
      <c r="C90" s="341">
        <f>SUM(C84:C89)</f>
        <v>48400</v>
      </c>
    </row>
    <row r="92" spans="1:5" ht="26.25" customHeight="1" x14ac:dyDescent="0.25">
      <c r="B92" s="201" t="s">
        <v>22</v>
      </c>
      <c r="C92" s="202">
        <f>C90+C80+C75+C70+C63+C50+C33</f>
        <v>419540.55</v>
      </c>
    </row>
    <row r="93" spans="1:5" ht="26.25" customHeight="1" x14ac:dyDescent="0.25"/>
    <row r="94" spans="1:5" ht="31.5" customHeight="1" x14ac:dyDescent="0.2">
      <c r="B94" s="323" t="s">
        <v>856</v>
      </c>
      <c r="C94" s="345">
        <f>C92+C10</f>
        <v>669140.55000000005</v>
      </c>
    </row>
  </sheetData>
  <sortState ref="A84:C89">
    <sortCondition ref="A84:A89"/>
  </sortState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workbookViewId="0">
      <selection activeCell="B4" sqref="B4"/>
    </sheetView>
  </sheetViews>
  <sheetFormatPr baseColWidth="10" defaultRowHeight="15" x14ac:dyDescent="0.25"/>
  <cols>
    <col min="1" max="1" width="39.140625" customWidth="1"/>
    <col min="2" max="2" width="45.85546875" customWidth="1"/>
    <col min="3" max="3" width="23.42578125" customWidth="1"/>
    <col min="4" max="4" width="17.28515625" customWidth="1"/>
    <col min="5" max="6" width="14.85546875" bestFit="1" customWidth="1"/>
  </cols>
  <sheetData>
    <row r="1" spans="1:11" ht="15.75" x14ac:dyDescent="0.25">
      <c r="A1" s="274" t="s">
        <v>822</v>
      </c>
      <c r="B1" s="70"/>
      <c r="C1" s="71"/>
      <c r="D1" s="72"/>
      <c r="E1" s="72"/>
      <c r="F1" s="72"/>
      <c r="G1" s="72"/>
      <c r="H1" s="72"/>
      <c r="I1" s="72"/>
      <c r="J1" s="72"/>
      <c r="K1" s="72"/>
    </row>
    <row r="2" spans="1:11" ht="15.75" x14ac:dyDescent="0.25">
      <c r="A2" s="70"/>
      <c r="B2" s="70"/>
      <c r="C2" s="71"/>
      <c r="D2" s="72"/>
      <c r="E2" s="72"/>
      <c r="F2" s="72"/>
      <c r="G2" s="72"/>
      <c r="H2" s="72"/>
      <c r="I2" s="72"/>
      <c r="J2" s="72"/>
      <c r="K2" s="72"/>
    </row>
    <row r="3" spans="1:11" ht="15.75" x14ac:dyDescent="0.25">
      <c r="A3" s="275" t="s">
        <v>0</v>
      </c>
      <c r="B3" s="276"/>
      <c r="C3" s="277"/>
      <c r="D3" s="205"/>
      <c r="E3" s="205"/>
      <c r="F3" s="205"/>
      <c r="G3" s="205"/>
      <c r="H3" s="205"/>
      <c r="I3" s="205"/>
      <c r="J3" s="205"/>
      <c r="K3" s="205"/>
    </row>
    <row r="4" spans="1:11" ht="26.25" x14ac:dyDescent="0.4">
      <c r="A4" s="258" t="s">
        <v>1</v>
      </c>
      <c r="B4" s="259" t="s">
        <v>852</v>
      </c>
      <c r="C4" s="259" t="s">
        <v>2</v>
      </c>
      <c r="D4" s="205"/>
      <c r="E4" s="58"/>
      <c r="F4" s="205"/>
      <c r="G4" s="205"/>
      <c r="H4" s="205"/>
      <c r="I4" s="205"/>
      <c r="J4" s="205"/>
      <c r="K4" s="205"/>
    </row>
    <row r="5" spans="1:11" ht="33.75" customHeight="1" x14ac:dyDescent="0.25">
      <c r="A5" s="206" t="s">
        <v>896</v>
      </c>
      <c r="B5" s="206"/>
      <c r="C5" s="59">
        <v>18000</v>
      </c>
      <c r="D5" s="205"/>
      <c r="E5" s="205"/>
      <c r="F5" s="205"/>
      <c r="G5" s="205"/>
      <c r="H5" s="205"/>
      <c r="I5" s="205"/>
      <c r="J5" s="205"/>
      <c r="K5" s="205"/>
    </row>
    <row r="6" spans="1:11" ht="34.5" customHeight="1" x14ac:dyDescent="0.25">
      <c r="A6" s="152" t="s">
        <v>795</v>
      </c>
      <c r="B6" s="206"/>
      <c r="C6" s="59">
        <v>12000</v>
      </c>
      <c r="D6" s="205"/>
      <c r="E6" s="205"/>
      <c r="F6" s="205"/>
      <c r="G6" s="205"/>
      <c r="H6" s="205"/>
      <c r="I6" s="205"/>
      <c r="J6" s="205"/>
      <c r="K6" s="205"/>
    </row>
    <row r="7" spans="1:11" ht="33" customHeight="1" x14ac:dyDescent="0.25">
      <c r="A7" s="206" t="s">
        <v>823</v>
      </c>
      <c r="B7" s="59">
        <v>7800</v>
      </c>
      <c r="C7" s="59">
        <v>27800</v>
      </c>
      <c r="D7" s="205"/>
      <c r="E7" s="205"/>
      <c r="F7" s="205"/>
      <c r="G7" s="205"/>
      <c r="H7" s="205"/>
      <c r="I7" s="205"/>
      <c r="J7" s="205"/>
      <c r="K7" s="205"/>
    </row>
    <row r="8" spans="1:11" ht="38.25" customHeight="1" x14ac:dyDescent="0.25">
      <c r="A8" s="152" t="s">
        <v>796</v>
      </c>
      <c r="B8" s="206"/>
      <c r="C8" s="59">
        <v>13200</v>
      </c>
      <c r="D8" s="205"/>
      <c r="E8" s="205"/>
      <c r="F8" s="205"/>
      <c r="G8" s="205"/>
      <c r="H8" s="205"/>
      <c r="I8" s="205"/>
      <c r="J8" s="205"/>
      <c r="K8" s="205"/>
    </row>
    <row r="9" spans="1:11" ht="24.95" customHeight="1" x14ac:dyDescent="0.25">
      <c r="A9" s="152" t="s">
        <v>528</v>
      </c>
      <c r="B9" s="206"/>
      <c r="C9" s="59">
        <v>12000</v>
      </c>
      <c r="D9" s="205"/>
      <c r="E9" s="205"/>
      <c r="F9" s="205"/>
      <c r="G9" s="205"/>
      <c r="H9" s="205"/>
      <c r="I9" s="205"/>
      <c r="J9" s="205"/>
      <c r="K9" s="205"/>
    </row>
    <row r="10" spans="1:11" ht="24.95" customHeight="1" x14ac:dyDescent="0.25">
      <c r="A10" s="152" t="s">
        <v>815</v>
      </c>
      <c r="B10" s="206"/>
      <c r="C10" s="59">
        <v>20000</v>
      </c>
      <c r="D10" s="205"/>
      <c r="E10" s="205"/>
      <c r="F10" s="205"/>
      <c r="G10" s="205"/>
      <c r="H10" s="205"/>
      <c r="I10" s="205"/>
      <c r="J10" s="205"/>
      <c r="K10" s="205"/>
    </row>
    <row r="11" spans="1:11" ht="27.75" customHeight="1" x14ac:dyDescent="0.25">
      <c r="A11" s="346"/>
      <c r="B11" s="346"/>
      <c r="C11" s="266">
        <f>SUM(C5:C10)</f>
        <v>103000</v>
      </c>
      <c r="D11" s="94"/>
      <c r="E11" s="94"/>
      <c r="F11" s="94"/>
      <c r="G11" s="94"/>
      <c r="H11" s="94"/>
      <c r="I11" s="94"/>
      <c r="J11" s="94"/>
      <c r="K11" s="94"/>
    </row>
    <row r="12" spans="1:11" ht="15.75" x14ac:dyDescent="0.25">
      <c r="A12" s="207"/>
      <c r="B12" s="207"/>
      <c r="C12" s="122"/>
      <c r="D12" s="94"/>
      <c r="E12" s="94"/>
      <c r="F12" s="94"/>
      <c r="G12" s="94"/>
      <c r="H12" s="94"/>
      <c r="I12" s="94"/>
      <c r="J12" s="94"/>
      <c r="K12" s="94"/>
    </row>
    <row r="13" spans="1:11" ht="15.75" x14ac:dyDescent="0.25">
      <c r="A13" s="252" t="s">
        <v>797</v>
      </c>
      <c r="B13" s="234"/>
      <c r="C13" s="318"/>
      <c r="D13" s="205"/>
      <c r="E13" s="205"/>
      <c r="F13" s="205"/>
      <c r="G13" s="205"/>
      <c r="H13" s="205"/>
      <c r="I13" s="205"/>
      <c r="J13" s="205"/>
      <c r="K13" s="205"/>
    </row>
    <row r="14" spans="1:11" ht="26.25" x14ac:dyDescent="0.4">
      <c r="A14" s="267" t="s">
        <v>7</v>
      </c>
      <c r="B14" s="267" t="s">
        <v>8</v>
      </c>
      <c r="C14" s="262" t="s">
        <v>2</v>
      </c>
      <c r="D14" s="205"/>
      <c r="E14" s="58"/>
      <c r="F14" s="205"/>
      <c r="G14" s="205"/>
      <c r="H14" s="205"/>
      <c r="I14" s="205"/>
      <c r="J14" s="205"/>
      <c r="K14" s="205"/>
    </row>
    <row r="15" spans="1:11" ht="24" customHeight="1" x14ac:dyDescent="0.25">
      <c r="A15" s="210" t="s">
        <v>85</v>
      </c>
      <c r="B15" s="211" t="s">
        <v>818</v>
      </c>
      <c r="C15" s="212">
        <v>2930</v>
      </c>
      <c r="D15" s="205"/>
      <c r="E15" s="208"/>
      <c r="F15" s="209"/>
      <c r="G15" s="205"/>
      <c r="H15" s="205"/>
      <c r="I15" s="205"/>
      <c r="J15" s="205"/>
      <c r="K15" s="205"/>
    </row>
    <row r="16" spans="1:11" ht="30" x14ac:dyDescent="0.25">
      <c r="A16" s="210" t="s">
        <v>802</v>
      </c>
      <c r="B16" s="211" t="s">
        <v>817</v>
      </c>
      <c r="C16" s="212">
        <v>1840</v>
      </c>
      <c r="D16" s="205"/>
      <c r="E16" s="208"/>
      <c r="F16" s="209"/>
      <c r="G16" s="205"/>
      <c r="H16" s="205"/>
      <c r="I16" s="205"/>
      <c r="J16" s="205"/>
      <c r="K16" s="205"/>
    </row>
    <row r="17" spans="1:11" ht="28.5" customHeight="1" x14ac:dyDescent="0.25">
      <c r="A17" s="210" t="s">
        <v>240</v>
      </c>
      <c r="B17" s="211" t="s">
        <v>806</v>
      </c>
      <c r="C17" s="212">
        <v>7660</v>
      </c>
      <c r="D17" s="205"/>
      <c r="E17" s="208"/>
      <c r="F17" s="209"/>
      <c r="G17" s="205"/>
      <c r="H17" s="205"/>
      <c r="I17" s="205"/>
      <c r="J17" s="205"/>
      <c r="K17" s="205"/>
    </row>
    <row r="18" spans="1:11" ht="24.75" customHeight="1" x14ac:dyDescent="0.25">
      <c r="A18" s="152" t="s">
        <v>240</v>
      </c>
      <c r="B18" s="211" t="s">
        <v>798</v>
      </c>
      <c r="C18" s="127">
        <v>12000</v>
      </c>
      <c r="D18" s="205"/>
      <c r="E18" s="208"/>
      <c r="F18" s="209"/>
      <c r="G18" s="205"/>
      <c r="H18" s="205"/>
      <c r="I18" s="205"/>
      <c r="J18" s="205"/>
      <c r="K18" s="205"/>
    </row>
    <row r="19" spans="1:11" ht="30" customHeight="1" x14ac:dyDescent="0.25">
      <c r="A19" s="210" t="s">
        <v>805</v>
      </c>
      <c r="B19" s="211" t="s">
        <v>819</v>
      </c>
      <c r="C19" s="212">
        <v>3500</v>
      </c>
      <c r="D19" s="205"/>
      <c r="E19" s="208"/>
      <c r="F19" s="209"/>
      <c r="G19" s="205"/>
      <c r="H19" s="205"/>
      <c r="I19" s="205"/>
      <c r="J19" s="205"/>
      <c r="K19" s="205"/>
    </row>
    <row r="20" spans="1:11" ht="36" customHeight="1" x14ac:dyDescent="0.25">
      <c r="A20" s="211" t="s">
        <v>897</v>
      </c>
      <c r="B20" s="211" t="s">
        <v>806</v>
      </c>
      <c r="C20" s="212">
        <v>4000</v>
      </c>
      <c r="D20" s="205"/>
      <c r="E20" s="208"/>
      <c r="F20" s="209"/>
      <c r="G20" s="205"/>
      <c r="H20" s="205"/>
      <c r="I20" s="205"/>
      <c r="J20" s="205"/>
      <c r="K20" s="205"/>
    </row>
    <row r="21" spans="1:11" ht="30" customHeight="1" x14ac:dyDescent="0.25">
      <c r="A21" s="346"/>
      <c r="B21" s="346"/>
      <c r="C21" s="266">
        <f>SUM(C15:C20)</f>
        <v>31930</v>
      </c>
      <c r="D21" s="205"/>
      <c r="E21" s="205"/>
      <c r="F21" s="205"/>
      <c r="G21" s="205"/>
      <c r="H21" s="205"/>
      <c r="I21" s="205"/>
      <c r="J21" s="205"/>
      <c r="K21" s="205"/>
    </row>
    <row r="22" spans="1:11" ht="15.75" x14ac:dyDescent="0.25">
      <c r="A22" s="120"/>
      <c r="B22" s="120"/>
      <c r="C22" s="139"/>
      <c r="D22" s="205"/>
      <c r="E22" s="205"/>
      <c r="F22" s="205"/>
      <c r="G22" s="205"/>
      <c r="H22" s="205"/>
      <c r="I22" s="205"/>
      <c r="J22" s="205"/>
      <c r="K22" s="205"/>
    </row>
    <row r="23" spans="1:11" ht="15.75" x14ac:dyDescent="0.25">
      <c r="A23" s="252" t="s">
        <v>799</v>
      </c>
      <c r="B23" s="234"/>
      <c r="C23" s="318"/>
      <c r="D23" s="205"/>
      <c r="E23" s="205"/>
      <c r="F23" s="205"/>
      <c r="G23" s="205"/>
      <c r="H23" s="205"/>
      <c r="I23" s="205"/>
      <c r="J23" s="205"/>
      <c r="K23" s="205"/>
    </row>
    <row r="24" spans="1:11" ht="26.25" x14ac:dyDescent="0.4">
      <c r="A24" s="267" t="s">
        <v>7</v>
      </c>
      <c r="B24" s="267" t="s">
        <v>8</v>
      </c>
      <c r="C24" s="262" t="s">
        <v>2</v>
      </c>
      <c r="D24" s="205"/>
      <c r="E24" s="58"/>
      <c r="F24" s="205"/>
      <c r="G24" s="205"/>
      <c r="H24" s="205"/>
      <c r="I24" s="205"/>
      <c r="J24" s="205"/>
      <c r="K24" s="205"/>
    </row>
    <row r="25" spans="1:11" ht="30" x14ac:dyDescent="0.25">
      <c r="A25" s="210" t="s">
        <v>800</v>
      </c>
      <c r="B25" s="211" t="s">
        <v>801</v>
      </c>
      <c r="C25" s="99">
        <v>11200</v>
      </c>
      <c r="D25" s="205"/>
      <c r="E25" s="208"/>
      <c r="F25" s="209"/>
      <c r="G25" s="205"/>
      <c r="H25" s="205"/>
      <c r="I25" s="205"/>
      <c r="J25" s="205"/>
      <c r="K25" s="205"/>
    </row>
    <row r="26" spans="1:11" ht="39" customHeight="1" x14ac:dyDescent="0.25">
      <c r="A26" s="210" t="s">
        <v>803</v>
      </c>
      <c r="B26" s="211" t="s">
        <v>804</v>
      </c>
      <c r="C26" s="99">
        <v>28700</v>
      </c>
      <c r="D26" s="205"/>
      <c r="E26" s="208"/>
      <c r="F26" s="209"/>
      <c r="G26" s="205"/>
      <c r="H26" s="205"/>
      <c r="I26" s="205"/>
      <c r="J26" s="205"/>
      <c r="K26" s="205"/>
    </row>
    <row r="27" spans="1:11" ht="45" x14ac:dyDescent="0.25">
      <c r="A27" s="210" t="s">
        <v>534</v>
      </c>
      <c r="B27" s="211" t="s">
        <v>816</v>
      </c>
      <c r="C27" s="99">
        <v>76800</v>
      </c>
      <c r="D27" s="205"/>
      <c r="E27" s="208"/>
      <c r="F27" s="209"/>
      <c r="G27" s="205"/>
      <c r="H27" s="205"/>
      <c r="I27" s="205"/>
      <c r="J27" s="205"/>
      <c r="K27" s="205"/>
    </row>
    <row r="28" spans="1:11" ht="24.75" customHeight="1" x14ac:dyDescent="0.25">
      <c r="A28" s="346"/>
      <c r="B28" s="346"/>
      <c r="C28" s="266">
        <f>SUM(C25:C27)</f>
        <v>116700</v>
      </c>
      <c r="D28" s="205"/>
      <c r="E28" s="205"/>
      <c r="F28" s="164"/>
      <c r="G28" s="205"/>
      <c r="H28" s="205"/>
      <c r="I28" s="205"/>
      <c r="J28" s="205"/>
      <c r="K28" s="205"/>
    </row>
    <row r="29" spans="1:11" ht="15.75" x14ac:dyDescent="0.25">
      <c r="A29" s="110"/>
      <c r="B29" s="110"/>
      <c r="C29" s="122"/>
      <c r="D29" s="205"/>
      <c r="E29" s="205"/>
      <c r="F29" s="205"/>
      <c r="G29" s="205"/>
      <c r="H29" s="205"/>
      <c r="I29" s="205"/>
      <c r="J29" s="205"/>
      <c r="K29" s="205"/>
    </row>
    <row r="30" spans="1:11" ht="15.75" x14ac:dyDescent="0.25">
      <c r="A30" s="252" t="s">
        <v>807</v>
      </c>
      <c r="B30" s="234"/>
      <c r="C30" s="318"/>
      <c r="D30" s="205"/>
      <c r="E30" s="205"/>
      <c r="F30" s="205"/>
      <c r="G30" s="205"/>
      <c r="H30" s="205"/>
      <c r="I30" s="205"/>
      <c r="J30" s="205"/>
      <c r="K30" s="205"/>
    </row>
    <row r="31" spans="1:11" ht="26.25" x14ac:dyDescent="0.4">
      <c r="A31" s="267" t="s">
        <v>7</v>
      </c>
      <c r="B31" s="267" t="s">
        <v>8</v>
      </c>
      <c r="C31" s="262" t="s">
        <v>2</v>
      </c>
      <c r="D31" s="205"/>
      <c r="E31" s="58"/>
      <c r="F31" s="205"/>
      <c r="G31" s="205"/>
      <c r="H31" s="205"/>
      <c r="I31" s="205"/>
      <c r="J31" s="205"/>
      <c r="K31" s="205"/>
    </row>
    <row r="32" spans="1:11" ht="30" x14ac:dyDescent="0.25">
      <c r="A32" s="152" t="s">
        <v>809</v>
      </c>
      <c r="B32" s="211" t="s">
        <v>821</v>
      </c>
      <c r="C32" s="212">
        <v>720</v>
      </c>
      <c r="D32" s="205"/>
      <c r="E32" s="208"/>
      <c r="F32" s="209"/>
      <c r="G32" s="205"/>
      <c r="H32" s="205"/>
      <c r="I32" s="205"/>
      <c r="J32" s="205"/>
      <c r="K32" s="205"/>
    </row>
    <row r="33" spans="1:11" ht="30" x14ac:dyDescent="0.25">
      <c r="A33" s="152" t="s">
        <v>808</v>
      </c>
      <c r="B33" s="211" t="s">
        <v>820</v>
      </c>
      <c r="C33" s="212">
        <v>21800</v>
      </c>
      <c r="D33" s="205"/>
      <c r="E33" s="208"/>
      <c r="F33" s="209"/>
      <c r="G33" s="205"/>
      <c r="H33" s="205"/>
      <c r="I33" s="205"/>
      <c r="J33" s="205"/>
      <c r="K33" s="205"/>
    </row>
    <row r="34" spans="1:11" ht="26.25" customHeight="1" x14ac:dyDescent="0.25">
      <c r="A34" s="347"/>
      <c r="B34" s="347"/>
      <c r="C34" s="266">
        <f>SUM(C32:C33)</f>
        <v>22520</v>
      </c>
      <c r="D34" s="205"/>
      <c r="E34" s="205"/>
      <c r="F34" s="205"/>
      <c r="G34" s="205"/>
      <c r="H34" s="205"/>
      <c r="I34" s="205"/>
      <c r="J34" s="205"/>
      <c r="K34" s="205"/>
    </row>
    <row r="35" spans="1:11" ht="15.75" x14ac:dyDescent="0.25">
      <c r="A35" s="110"/>
      <c r="B35" s="110"/>
      <c r="C35" s="122"/>
      <c r="D35" s="205"/>
      <c r="E35" s="205"/>
      <c r="F35" s="205"/>
      <c r="G35" s="205"/>
      <c r="H35" s="205"/>
      <c r="I35" s="205"/>
      <c r="J35" s="205"/>
      <c r="K35" s="205"/>
    </row>
    <row r="36" spans="1:11" ht="15.75" x14ac:dyDescent="0.25">
      <c r="A36" s="252" t="s">
        <v>898</v>
      </c>
      <c r="B36" s="234"/>
      <c r="C36" s="318"/>
      <c r="D36" s="205"/>
      <c r="E36" s="205"/>
      <c r="F36" s="205"/>
      <c r="G36" s="205"/>
      <c r="H36" s="205"/>
      <c r="I36" s="205"/>
      <c r="J36" s="205"/>
      <c r="K36" s="205"/>
    </row>
    <row r="37" spans="1:11" ht="26.25" x14ac:dyDescent="0.4">
      <c r="A37" s="267" t="s">
        <v>7</v>
      </c>
      <c r="B37" s="267" t="s">
        <v>8</v>
      </c>
      <c r="C37" s="262" t="s">
        <v>2</v>
      </c>
      <c r="D37" s="205"/>
      <c r="E37" s="58"/>
      <c r="F37" s="205"/>
      <c r="G37" s="205"/>
      <c r="H37" s="205"/>
      <c r="I37" s="205"/>
      <c r="J37" s="205"/>
      <c r="K37" s="205"/>
    </row>
    <row r="38" spans="1:11" ht="24.95" customHeight="1" x14ac:dyDescent="0.25">
      <c r="A38" s="152" t="s">
        <v>812</v>
      </c>
      <c r="B38" s="211" t="s">
        <v>810</v>
      </c>
      <c r="C38" s="212">
        <v>32400</v>
      </c>
      <c r="D38" s="205"/>
      <c r="E38" s="208"/>
      <c r="F38" s="205"/>
      <c r="G38" s="205"/>
      <c r="H38" s="205"/>
      <c r="I38" s="205"/>
      <c r="J38" s="205"/>
      <c r="K38" s="205"/>
    </row>
    <row r="39" spans="1:11" ht="24.95" customHeight="1" x14ac:dyDescent="0.25">
      <c r="A39" s="152" t="s">
        <v>260</v>
      </c>
      <c r="B39" s="211" t="s">
        <v>810</v>
      </c>
      <c r="C39" s="212">
        <v>30000</v>
      </c>
      <c r="D39" s="205"/>
      <c r="E39" s="208"/>
      <c r="F39" s="205"/>
      <c r="G39" s="205"/>
      <c r="H39" s="205"/>
      <c r="I39" s="205"/>
      <c r="J39" s="205"/>
      <c r="K39" s="205"/>
    </row>
    <row r="40" spans="1:11" ht="36.75" customHeight="1" x14ac:dyDescent="0.25">
      <c r="A40" s="206" t="s">
        <v>337</v>
      </c>
      <c r="B40" s="211" t="s">
        <v>810</v>
      </c>
      <c r="C40" s="212">
        <v>30000</v>
      </c>
      <c r="D40" s="205"/>
      <c r="E40" s="208"/>
      <c r="F40" s="205"/>
      <c r="G40" s="205"/>
      <c r="H40" s="205"/>
      <c r="I40" s="205"/>
      <c r="J40" s="205"/>
      <c r="K40" s="205"/>
    </row>
    <row r="41" spans="1:11" ht="24.95" customHeight="1" x14ac:dyDescent="0.25">
      <c r="A41" s="152" t="s">
        <v>813</v>
      </c>
      <c r="B41" s="211" t="s">
        <v>810</v>
      </c>
      <c r="C41" s="212">
        <v>8790</v>
      </c>
      <c r="D41" s="205"/>
      <c r="E41" s="208"/>
      <c r="F41" s="205"/>
      <c r="G41" s="205"/>
      <c r="H41" s="205"/>
      <c r="I41" s="205"/>
      <c r="J41" s="205"/>
      <c r="K41" s="205"/>
    </row>
    <row r="42" spans="1:11" ht="24.95" customHeight="1" x14ac:dyDescent="0.25">
      <c r="A42" s="152" t="s">
        <v>811</v>
      </c>
      <c r="B42" s="211" t="s">
        <v>810</v>
      </c>
      <c r="C42" s="212">
        <v>12000</v>
      </c>
      <c r="D42" s="205"/>
      <c r="E42" s="208"/>
      <c r="F42" s="205"/>
      <c r="G42" s="205"/>
      <c r="H42" s="205"/>
      <c r="I42" s="205"/>
      <c r="J42" s="205"/>
      <c r="K42" s="205"/>
    </row>
    <row r="43" spans="1:11" ht="24.95" customHeight="1" x14ac:dyDescent="0.25">
      <c r="A43" s="152" t="s">
        <v>814</v>
      </c>
      <c r="B43" s="211" t="s">
        <v>810</v>
      </c>
      <c r="C43" s="212">
        <v>70000</v>
      </c>
      <c r="D43" s="205"/>
      <c r="E43" s="208"/>
      <c r="F43" s="205"/>
      <c r="G43" s="205"/>
      <c r="H43" s="205"/>
      <c r="I43" s="205"/>
      <c r="J43" s="205"/>
      <c r="K43" s="205"/>
    </row>
    <row r="44" spans="1:11" ht="21.75" customHeight="1" x14ac:dyDescent="0.25">
      <c r="A44" s="347"/>
      <c r="B44" s="347"/>
      <c r="C44" s="266">
        <f>SUM(C38:C43)</f>
        <v>183190</v>
      </c>
      <c r="D44" s="205"/>
      <c r="E44" s="205"/>
      <c r="F44" s="205"/>
      <c r="G44" s="205"/>
      <c r="H44" s="205"/>
      <c r="I44" s="205"/>
      <c r="J44" s="205"/>
      <c r="K44" s="205"/>
    </row>
    <row r="45" spans="1:11" ht="15.75" x14ac:dyDescent="0.25">
      <c r="A45" s="120"/>
      <c r="B45" s="120"/>
      <c r="C45" s="139"/>
      <c r="D45" s="205"/>
      <c r="E45" s="205"/>
      <c r="F45" s="205"/>
      <c r="G45" s="205"/>
      <c r="H45" s="205"/>
      <c r="I45" s="205"/>
      <c r="J45" s="205"/>
      <c r="K45" s="205"/>
    </row>
    <row r="46" spans="1:11" ht="15.75" x14ac:dyDescent="0.25">
      <c r="A46" s="70"/>
      <c r="B46" s="201" t="s">
        <v>22</v>
      </c>
      <c r="C46" s="202">
        <f>C44+C34+C28+C21</f>
        <v>354340</v>
      </c>
      <c r="D46" s="72"/>
      <c r="E46" s="72"/>
      <c r="F46" s="72"/>
      <c r="G46" s="72"/>
      <c r="H46" s="72"/>
      <c r="I46" s="72"/>
      <c r="J46" s="72"/>
      <c r="K46" s="72"/>
    </row>
    <row r="47" spans="1:11" ht="15.75" x14ac:dyDescent="0.25">
      <c r="A47" s="70"/>
      <c r="B47" s="70"/>
      <c r="C47" s="71"/>
      <c r="D47" s="72"/>
      <c r="E47" s="72"/>
      <c r="F47" s="72"/>
      <c r="G47" s="72"/>
      <c r="H47" s="72"/>
      <c r="I47" s="72"/>
      <c r="J47" s="72"/>
      <c r="K47" s="72"/>
    </row>
    <row r="48" spans="1:11" ht="29.25" x14ac:dyDescent="0.25">
      <c r="A48" s="70"/>
      <c r="B48" s="323" t="s">
        <v>856</v>
      </c>
      <c r="C48" s="348">
        <f>C46+C11</f>
        <v>457340</v>
      </c>
      <c r="D48" s="72"/>
      <c r="E48" s="72"/>
      <c r="F48" s="219"/>
      <c r="G48" s="72"/>
      <c r="H48" s="72"/>
      <c r="I48" s="72"/>
      <c r="J48" s="72"/>
      <c r="K48" s="72"/>
    </row>
    <row r="49" spans="1:11" ht="15.75" x14ac:dyDescent="0.25">
      <c r="A49" s="70"/>
      <c r="B49" s="70"/>
      <c r="C49" s="92"/>
      <c r="D49" s="72"/>
      <c r="E49" s="72"/>
      <c r="F49" s="72"/>
      <c r="G49" s="72"/>
      <c r="H49" s="72"/>
      <c r="I49" s="72"/>
      <c r="J49" s="72"/>
      <c r="K49" s="72"/>
    </row>
    <row r="50" spans="1:11" ht="15.75" x14ac:dyDescent="0.25">
      <c r="A50" s="136"/>
      <c r="B50" s="92"/>
      <c r="C50" s="71"/>
      <c r="D50" s="219"/>
      <c r="E50" s="219"/>
      <c r="F50" s="219"/>
      <c r="G50" s="72"/>
      <c r="H50" s="72"/>
      <c r="I50" s="72"/>
      <c r="J50" s="72"/>
      <c r="K50" s="72"/>
    </row>
  </sheetData>
  <sortState ref="A5:C10">
    <sortCondition ref="A5:A10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Theater</vt:lpstr>
      <vt:lpstr>Tanz</vt:lpstr>
      <vt:lpstr>Biku</vt:lpstr>
      <vt:lpstr>Literatur</vt:lpstr>
      <vt:lpstr>Film</vt:lpstr>
      <vt:lpstr>Pop</vt:lpstr>
      <vt:lpstr>Musik</vt:lpstr>
      <vt:lpstr>Kulturelle Teil</vt:lpstr>
      <vt:lpstr>Spartenüber Struktur</vt:lpstr>
      <vt:lpstr>Theater!Druckbereich</vt:lpstr>
    </vt:vector>
  </TitlesOfParts>
  <Company>Stadt Köln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frielingsdorf</dc:creator>
  <cp:lastModifiedBy>frielingsdorf</cp:lastModifiedBy>
  <cp:lastPrinted>2022-06-30T09:21:36Z</cp:lastPrinted>
  <dcterms:created xsi:type="dcterms:W3CDTF">2021-04-13T08:35:23Z</dcterms:created>
  <dcterms:modified xsi:type="dcterms:W3CDTF">2023-04-17T12:35:22Z</dcterms:modified>
</cp:coreProperties>
</file>